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2'!$14:$14</definedName>
    <definedName name="_xlnm.Print_Area" localSheetId="0">'Форма 2'!$A$1:$AA$79</definedName>
  </definedNames>
  <calcPr calcId="124519"/>
</workbook>
</file>

<file path=xl/calcChain.xml><?xml version="1.0" encoding="utf-8"?>
<calcChain xmlns="http://schemas.openxmlformats.org/spreadsheetml/2006/main">
  <c r="C32" i="1"/>
  <c r="W32"/>
  <c r="O32"/>
  <c r="O38"/>
  <c r="N38"/>
  <c r="E38"/>
  <c r="M38" s="1"/>
  <c r="D38"/>
  <c r="O68"/>
  <c r="N68"/>
  <c r="E68"/>
  <c r="M68" s="1"/>
  <c r="D68"/>
  <c r="O67"/>
  <c r="N67"/>
  <c r="E67"/>
  <c r="M67" s="1"/>
  <c r="D67"/>
  <c r="O66"/>
  <c r="D66" s="1"/>
  <c r="N66"/>
  <c r="E66"/>
  <c r="M66" s="1"/>
  <c r="O65"/>
  <c r="N65"/>
  <c r="M65"/>
  <c r="E65"/>
  <c r="D65"/>
  <c r="O64"/>
  <c r="N64"/>
  <c r="E64"/>
  <c r="M64" s="1"/>
  <c r="D64"/>
  <c r="O63"/>
  <c r="N63"/>
  <c r="N62" s="1"/>
  <c r="E63"/>
  <c r="M63" s="1"/>
  <c r="D63"/>
  <c r="AA62"/>
  <c r="Z62"/>
  <c r="Y62"/>
  <c r="X62"/>
  <c r="W62"/>
  <c r="V62"/>
  <c r="U62"/>
  <c r="T62"/>
  <c r="S62"/>
  <c r="R62"/>
  <c r="Q62"/>
  <c r="P62"/>
  <c r="L62"/>
  <c r="K62"/>
  <c r="J62"/>
  <c r="I62"/>
  <c r="H62"/>
  <c r="G62"/>
  <c r="F62"/>
  <c r="C62"/>
  <c r="O61"/>
  <c r="N61"/>
  <c r="E61"/>
  <c r="M61" s="1"/>
  <c r="D61"/>
  <c r="O60"/>
  <c r="D60" s="1"/>
  <c r="N60"/>
  <c r="E60"/>
  <c r="M60" s="1"/>
  <c r="O59"/>
  <c r="D59" s="1"/>
  <c r="N59"/>
  <c r="E59"/>
  <c r="M59" s="1"/>
  <c r="O58"/>
  <c r="D58" s="1"/>
  <c r="N58"/>
  <c r="E58"/>
  <c r="M58" s="1"/>
  <c r="O57"/>
  <c r="D57" s="1"/>
  <c r="N57"/>
  <c r="E57"/>
  <c r="M57" s="1"/>
  <c r="O56"/>
  <c r="D56" s="1"/>
  <c r="N56"/>
  <c r="E56"/>
  <c r="M56" s="1"/>
  <c r="O55"/>
  <c r="D55" s="1"/>
  <c r="N55"/>
  <c r="E55"/>
  <c r="M55" s="1"/>
  <c r="O54"/>
  <c r="D54" s="1"/>
  <c r="N54"/>
  <c r="E54"/>
  <c r="M54" s="1"/>
  <c r="O53"/>
  <c r="D53" s="1"/>
  <c r="N53"/>
  <c r="E53"/>
  <c r="M53" s="1"/>
  <c r="O52"/>
  <c r="D52" s="1"/>
  <c r="N52"/>
  <c r="E52"/>
  <c r="M52" s="1"/>
  <c r="O51"/>
  <c r="D51" s="1"/>
  <c r="N51"/>
  <c r="E51"/>
  <c r="M51" s="1"/>
  <c r="O50"/>
  <c r="D50" s="1"/>
  <c r="N50"/>
  <c r="E50"/>
  <c r="M50" s="1"/>
  <c r="AA49"/>
  <c r="Z49"/>
  <c r="Y49"/>
  <c r="X49"/>
  <c r="W49"/>
  <c r="V49"/>
  <c r="U49"/>
  <c r="T49"/>
  <c r="S49"/>
  <c r="R49"/>
  <c r="Q49"/>
  <c r="P49"/>
  <c r="L49"/>
  <c r="K49"/>
  <c r="J49"/>
  <c r="I49"/>
  <c r="H49"/>
  <c r="G49"/>
  <c r="F49"/>
  <c r="C49"/>
  <c r="O48"/>
  <c r="D48" s="1"/>
  <c r="N48"/>
  <c r="E48"/>
  <c r="M48" s="1"/>
  <c r="O47"/>
  <c r="D47" s="1"/>
  <c r="N47"/>
  <c r="E47"/>
  <c r="M47" s="1"/>
  <c r="O46"/>
  <c r="D46" s="1"/>
  <c r="N46"/>
  <c r="E46"/>
  <c r="M46" s="1"/>
  <c r="O45"/>
  <c r="D45" s="1"/>
  <c r="N45"/>
  <c r="E45"/>
  <c r="M45" s="1"/>
  <c r="O44"/>
  <c r="D44" s="1"/>
  <c r="N44"/>
  <c r="E44"/>
  <c r="M44" s="1"/>
  <c r="O43"/>
  <c r="D43" s="1"/>
  <c r="N43"/>
  <c r="E43"/>
  <c r="M43" s="1"/>
  <c r="AA42"/>
  <c r="Z42"/>
  <c r="Y42"/>
  <c r="X42"/>
  <c r="W42"/>
  <c r="V42"/>
  <c r="U42"/>
  <c r="T42"/>
  <c r="S42"/>
  <c r="R42"/>
  <c r="Q42"/>
  <c r="P42"/>
  <c r="L42"/>
  <c r="K42"/>
  <c r="J42"/>
  <c r="I42"/>
  <c r="H42"/>
  <c r="G42"/>
  <c r="F42"/>
  <c r="C42"/>
  <c r="O41"/>
  <c r="D41" s="1"/>
  <c r="N41"/>
  <c r="E41"/>
  <c r="M41" s="1"/>
  <c r="O40"/>
  <c r="D40" s="1"/>
  <c r="N40"/>
  <c r="E40"/>
  <c r="M40" s="1"/>
  <c r="O39"/>
  <c r="D39" s="1"/>
  <c r="N39"/>
  <c r="E39"/>
  <c r="M39" s="1"/>
  <c r="O37"/>
  <c r="D37" s="1"/>
  <c r="N37"/>
  <c r="E37"/>
  <c r="M37" s="1"/>
  <c r="O36"/>
  <c r="D36" s="1"/>
  <c r="N36"/>
  <c r="E36"/>
  <c r="M36" s="1"/>
  <c r="O35"/>
  <c r="D35" s="1"/>
  <c r="N35"/>
  <c r="E35"/>
  <c r="M35" s="1"/>
  <c r="O34"/>
  <c r="D34" s="1"/>
  <c r="N34"/>
  <c r="E34"/>
  <c r="M34" s="1"/>
  <c r="O33"/>
  <c r="D33" s="1"/>
  <c r="N33"/>
  <c r="E33"/>
  <c r="M33" s="1"/>
  <c r="AA32"/>
  <c r="Z32"/>
  <c r="Y32"/>
  <c r="X32"/>
  <c r="V32"/>
  <c r="U32"/>
  <c r="T32"/>
  <c r="S32"/>
  <c r="R32"/>
  <c r="Q32"/>
  <c r="P32"/>
  <c r="L32"/>
  <c r="K32"/>
  <c r="J32"/>
  <c r="I32"/>
  <c r="H32"/>
  <c r="G32"/>
  <c r="F32"/>
  <c r="O31"/>
  <c r="D31" s="1"/>
  <c r="N31"/>
  <c r="E31"/>
  <c r="M31" s="1"/>
  <c r="O30"/>
  <c r="D30" s="1"/>
  <c r="N30"/>
  <c r="E30"/>
  <c r="M30" s="1"/>
  <c r="O29"/>
  <c r="D29" s="1"/>
  <c r="N29"/>
  <c r="E29"/>
  <c r="M29" s="1"/>
  <c r="O28"/>
  <c r="D28" s="1"/>
  <c r="N28"/>
  <c r="E28"/>
  <c r="M28" s="1"/>
  <c r="O27"/>
  <c r="D27" s="1"/>
  <c r="N27"/>
  <c r="E27"/>
  <c r="M27" s="1"/>
  <c r="O26"/>
  <c r="D26" s="1"/>
  <c r="N26"/>
  <c r="E26"/>
  <c r="M26" s="1"/>
  <c r="O25"/>
  <c r="D25" s="1"/>
  <c r="N25"/>
  <c r="E25"/>
  <c r="M25" s="1"/>
  <c r="O24"/>
  <c r="D24" s="1"/>
  <c r="N24"/>
  <c r="E24"/>
  <c r="M24" s="1"/>
  <c r="O23"/>
  <c r="D23" s="1"/>
  <c r="N23"/>
  <c r="E23"/>
  <c r="M23" s="1"/>
  <c r="O22"/>
  <c r="D22" s="1"/>
  <c r="N22"/>
  <c r="E22"/>
  <c r="M22" s="1"/>
  <c r="AA21"/>
  <c r="Z21"/>
  <c r="Y21"/>
  <c r="X21"/>
  <c r="W21"/>
  <c r="V21"/>
  <c r="U21"/>
  <c r="T21"/>
  <c r="S21"/>
  <c r="R21"/>
  <c r="Q21"/>
  <c r="P21"/>
  <c r="L21"/>
  <c r="K21"/>
  <c r="J21"/>
  <c r="I21"/>
  <c r="H21"/>
  <c r="G21"/>
  <c r="F21"/>
  <c r="C21"/>
  <c r="O20"/>
  <c r="D20" s="1"/>
  <c r="N20"/>
  <c r="E20"/>
  <c r="M20" s="1"/>
  <c r="O19"/>
  <c r="D19" s="1"/>
  <c r="N19"/>
  <c r="E19"/>
  <c r="M19" s="1"/>
  <c r="O18"/>
  <c r="N18"/>
  <c r="E18"/>
  <c r="M18" s="1"/>
  <c r="AA17"/>
  <c r="Z17"/>
  <c r="Y17"/>
  <c r="X17"/>
  <c r="W17"/>
  <c r="V17"/>
  <c r="U17"/>
  <c r="T17"/>
  <c r="S17"/>
  <c r="R17"/>
  <c r="Q17"/>
  <c r="P17"/>
  <c r="L17"/>
  <c r="K17"/>
  <c r="J17"/>
  <c r="I17"/>
  <c r="H17"/>
  <c r="G17"/>
  <c r="F17"/>
  <c r="C17"/>
  <c r="N32" l="1"/>
  <c r="E49"/>
  <c r="O49"/>
  <c r="N21"/>
  <c r="O21"/>
  <c r="O42"/>
  <c r="N42"/>
  <c r="D62"/>
  <c r="D32"/>
  <c r="D42"/>
  <c r="D21"/>
  <c r="M42"/>
  <c r="M49"/>
  <c r="E21"/>
  <c r="N49"/>
  <c r="D49"/>
  <c r="O62"/>
  <c r="M21"/>
  <c r="M32"/>
  <c r="M62"/>
  <c r="E32"/>
  <c r="E42"/>
  <c r="E62"/>
  <c r="C15"/>
  <c r="P15"/>
  <c r="T15"/>
  <c r="X15"/>
  <c r="F15"/>
  <c r="H15"/>
  <c r="J15"/>
  <c r="L15"/>
  <c r="Q15"/>
  <c r="S15"/>
  <c r="U15"/>
  <c r="W15"/>
  <c r="Y15"/>
  <c r="AA15"/>
  <c r="G15"/>
  <c r="I15"/>
  <c r="K15"/>
  <c r="R15"/>
  <c r="V15"/>
  <c r="Z15"/>
  <c r="N17"/>
  <c r="O17"/>
  <c r="D18"/>
  <c r="D17" s="1"/>
  <c r="M17"/>
  <c r="E17"/>
  <c r="E15" l="1"/>
  <c r="M15"/>
  <c r="D15"/>
  <c r="O15"/>
  <c r="N15"/>
</calcChain>
</file>

<file path=xl/sharedStrings.xml><?xml version="1.0" encoding="utf-8"?>
<sst xmlns="http://schemas.openxmlformats.org/spreadsheetml/2006/main" count="157" uniqueCount="126">
  <si>
    <t>Мероприятия по переселению, не связанные с приобретением жилых помещений</t>
  </si>
  <si>
    <t>в том числе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</si>
  <si>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</si>
  <si>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</si>
  <si>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</si>
  <si>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</si>
  <si>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</si>
  <si>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</si>
  <si>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</si>
  <si>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</si>
  <si>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№ п/п</t>
  </si>
  <si>
    <t>Период реализации Программы, наименование муниципального образования</t>
  </si>
  <si>
    <t>Всего расселяемая площадь жилых помещений, кв. метров</t>
  </si>
  <si>
    <t xml:space="preserve">Всего стоимость мероприятий по переселению, рублей               </t>
  </si>
  <si>
    <t>Всего</t>
  </si>
  <si>
    <t>Расселяемая площадь, кв. метров</t>
  </si>
  <si>
    <t>Стоимость возмещения,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</si>
  <si>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</si>
  <si>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</si>
  <si>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</si>
  <si>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>Дальнейшее использование приобретенных 
(построенных) жилых помещений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</si>
  <si>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</si>
  <si>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</si>
  <si>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</si>
  <si>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</si>
  <si>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Площадь, кв. метров</t>
  </si>
  <si>
    <t>1.1</t>
  </si>
  <si>
    <t xml:space="preserve">Итого по городу Кирову </t>
  </si>
  <si>
    <t>1.2</t>
  </si>
  <si>
    <t>Итого по Кильмезскому городскому поселению Кильмезского района</t>
  </si>
  <si>
    <t>1.3</t>
  </si>
  <si>
    <t xml:space="preserve">Итого по Оричевскому району </t>
  </si>
  <si>
    <t>2</t>
  </si>
  <si>
    <t>2.1</t>
  </si>
  <si>
    <t>Итого по городу Котельничу</t>
  </si>
  <si>
    <t>2.2</t>
  </si>
  <si>
    <t xml:space="preserve">Итого по Зуевскому району </t>
  </si>
  <si>
    <t>2.3</t>
  </si>
  <si>
    <t>Итого по Бурмакинскому сельскому поселению Кирово-Чепецкого района</t>
  </si>
  <si>
    <t>2.4</t>
  </si>
  <si>
    <t>Итого по Просницкому сельскому поселению Кирово-Чепецкого района</t>
  </si>
  <si>
    <t>2.5</t>
  </si>
  <si>
    <t>Итого по Мурашинскому городскому поселению Мурашинского района</t>
  </si>
  <si>
    <t>2.6</t>
  </si>
  <si>
    <t xml:space="preserve">Итого по Опаринскому району </t>
  </si>
  <si>
    <t>2.7</t>
  </si>
  <si>
    <t xml:space="preserve">Итого по Орловскому району </t>
  </si>
  <si>
    <t>2.8</t>
  </si>
  <si>
    <t>2.9</t>
  </si>
  <si>
    <t>Итого по Вахрушевскому сельскому поселению Слободского района</t>
  </si>
  <si>
    <t>2.10</t>
  </si>
  <si>
    <t>Итого по Советскому городскому поселению Советского района</t>
  </si>
  <si>
    <t>3</t>
  </si>
  <si>
    <t>3.1</t>
  </si>
  <si>
    <t>Итого по Кирсинскому городскому поселению Верхнекамского района</t>
  </si>
  <si>
    <t>3.2</t>
  </si>
  <si>
    <t>3.3</t>
  </si>
  <si>
    <t>3.4</t>
  </si>
  <si>
    <t xml:space="preserve">Итого по Мурашинскому городскому поселению </t>
  </si>
  <si>
    <t>3.5</t>
  </si>
  <si>
    <t>3.6</t>
  </si>
  <si>
    <t>Итого по Уржумскому городскому поселению Уржумского района</t>
  </si>
  <si>
    <t>4</t>
  </si>
  <si>
    <t>4.1</t>
  </si>
  <si>
    <t>4.2</t>
  </si>
  <si>
    <t>Итого по Верхошижемскому городскому поселению Верхошижемского района</t>
  </si>
  <si>
    <t>4.3</t>
  </si>
  <si>
    <t>Итого по Краснополянскому городскому поселению Вятскополянского района</t>
  </si>
  <si>
    <t>4.4</t>
  </si>
  <si>
    <t>Итого по Омгинскому сельскому поселению Вятскополянского района</t>
  </si>
  <si>
    <t>4.5</t>
  </si>
  <si>
    <t>Итого по Сосновскому городскому поселению Вятскополянского района</t>
  </si>
  <si>
    <t>4.6</t>
  </si>
  <si>
    <t xml:space="preserve">Итого по городу Котельничу </t>
  </si>
  <si>
    <t>Итого по Нагорскому городскому поселению Нагорского района</t>
  </si>
  <si>
    <t xml:space="preserve">Итого по Тужинскому району </t>
  </si>
  <si>
    <t>5</t>
  </si>
  <si>
    <t>5.1</t>
  </si>
  <si>
    <t xml:space="preserve">Итого по Афанасьевскому району </t>
  </si>
  <si>
    <t>5.2</t>
  </si>
  <si>
    <t xml:space="preserve">Итого по городу Вятские Поляны </t>
  </si>
  <si>
    <t>5.3</t>
  </si>
  <si>
    <t>5.4</t>
  </si>
  <si>
    <t xml:space="preserve">Итого по городу Кирово-Чепецку </t>
  </si>
  <si>
    <t>5.5</t>
  </si>
  <si>
    <t xml:space="preserve">Итого по городу Слободскому </t>
  </si>
  <si>
    <t>5.6</t>
  </si>
  <si>
    <t xml:space="preserve">Итого по Лузскому  району </t>
  </si>
  <si>
    <t>Итого по Омутнинскому городскому поселению Омутнинского района</t>
  </si>
  <si>
    <t xml:space="preserve">Итого по Подосиновскому району </t>
  </si>
  <si>
    <t>6</t>
  </si>
  <si>
    <t>6.1</t>
  </si>
  <si>
    <t>Итого по Белохолуницкому городскому поселению Белохолуницкого района</t>
  </si>
  <si>
    <t>6.2</t>
  </si>
  <si>
    <t>6.3</t>
  </si>
  <si>
    <t>6.4</t>
  </si>
  <si>
    <t>Итого по Кстининскому сельскому поселению Кирово-Чепецкого района</t>
  </si>
  <si>
    <t>6.5</t>
  </si>
  <si>
    <t>6.6</t>
  </si>
  <si>
    <t xml:space="preserve">     Приобретаемая площадь,      кв. метров        </t>
  </si>
  <si>
    <t>___________________</t>
  </si>
  <si>
    <t xml:space="preserve">Итого по Арбажскому муниципальному округу </t>
  </si>
  <si>
    <t>Итого по Свечинскому муниципальному округу</t>
  </si>
  <si>
    <t>Итого по Октябрьскому сельскому поселению Слободского района</t>
  </si>
  <si>
    <t>3.7</t>
  </si>
  <si>
    <t>3.8</t>
  </si>
  <si>
    <t>3.9</t>
  </si>
  <si>
    <t>Всего по программе переселения, в рамках которой предусмотрено финансирование за счет средств Фонда</t>
  </si>
  <si>
    <t>5.7</t>
  </si>
  <si>
    <t>5.8</t>
  </si>
  <si>
    <t>5.9</t>
  </si>
  <si>
    <t>5.10</t>
  </si>
  <si>
    <t>5.11</t>
  </si>
  <si>
    <t>5.12</t>
  </si>
  <si>
    <t xml:space="preserve">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</si>
  <si>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ПЛАН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</si>
  <si>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</si>
  <si>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</si>
  <si>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пересе-ление граждан    в свобод-ный жилищный фонд</t>
  </si>
  <si>
    <t>Субсидия на приобретение (строительство) жилых помещений, рублей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</si>
  <si>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</si>
  <si>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</si>
  <si>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</si>
  <si>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Мероприятия по переселению граждан, связанные с приобретением (строительством) жилых помещений</t>
  </si>
  <si>
    <t xml:space="preserve">        Приложение № 2   </t>
  </si>
  <si>
    <t xml:space="preserve"> к Программе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</si>
</sst>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49" fontId="4" fillId="2" borderId="16" xfId="0" applyNumberFormat="1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4" fontId="4" fillId="2" borderId="0" xfId="0" applyNumberFormat="1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49" fontId="4" fillId="2" borderId="17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textRotation="90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textRotation="90" wrapText="1" readingOrder="2"/>
    </xf>
    <xf numFmtId="0" fontId="4" fillId="2" borderId="5" xfId="0" applyFont="1" applyFill="1" applyBorder="1" applyAlignment="1">
      <alignment horizontal="center" vertical="center" textRotation="90" wrapText="1" readingOrder="2"/>
    </xf>
    <xf numFmtId="0" fontId="4" fillId="2" borderId="2" xfId="0" applyFont="1" applyFill="1" applyBorder="1" applyAlignment="1">
      <alignment horizontal="center" vertical="center" textRotation="90" wrapText="1" readingOrder="2"/>
    </xf>
    <xf numFmtId="0" fontId="5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6" fillId="2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3"/>
  <sheetViews>
    <sheetView tabSelected="1" topLeftCell="A45" zoomScale="70" zoomScaleNormal="70" zoomScalePageLayoutView="60" workbookViewId="0">
      <selection sqref="A1:AA74"/>
    </sheetView>
  </sheetViews>
  <sheetFormatPr defaultRowHeight="15.75"/>
  <cols>
    <col min="1" max="1" width="6.140625" style="2" customWidth="1"/>
    <col min="2" max="2" width="31.7109375" style="2" customWidth="1"/>
    <col min="3" max="3" width="12.28515625" style="2" customWidth="1"/>
    <col min="4" max="4" width="18.42578125" style="2" customWidth="1"/>
    <col min="5" max="5" width="8" style="2" customWidth="1"/>
    <col min="6" max="6" width="9.28515625" style="2" customWidth="1"/>
    <col min="7" max="7" width="15.42578125" style="2" customWidth="1"/>
    <col min="8" max="8" width="9.85546875" style="2" customWidth="1"/>
    <col min="9" max="9" width="14" style="2" customWidth="1"/>
    <col min="10" max="10" width="6.42578125" style="2" customWidth="1"/>
    <col min="11" max="11" width="12.5703125" style="2" customWidth="1"/>
    <col min="12" max="12" width="11.42578125" style="2" customWidth="1"/>
    <col min="13" max="13" width="12.5703125" style="2" customWidth="1"/>
    <col min="14" max="14" width="12" style="2" customWidth="1"/>
    <col min="15" max="15" width="19.28515625" style="2" customWidth="1"/>
    <col min="16" max="16" width="12.42578125" style="2" customWidth="1"/>
    <col min="17" max="17" width="18.140625" style="2" customWidth="1"/>
    <col min="18" max="18" width="10.140625" style="2" customWidth="1"/>
    <col min="19" max="19" width="15.28515625" style="2" customWidth="1"/>
    <col min="20" max="20" width="12.42578125" style="2" customWidth="1"/>
    <col min="21" max="21" width="16.7109375" style="2" customWidth="1"/>
    <col min="22" max="22" width="12.7109375" style="2" customWidth="1"/>
    <col min="23" max="23" width="16.7109375" style="2" customWidth="1"/>
    <col min="24" max="24" width="11.28515625" style="2" customWidth="1"/>
    <col min="25" max="25" width="9.140625" style="2" customWidth="1"/>
    <col min="26" max="26" width="9.5703125" style="2" customWidth="1"/>
    <col min="27" max="27" width="10.85546875" style="2" customWidth="1"/>
    <col min="28" max="28" width="9.140625" style="1" customWidth="1"/>
  </cols>
  <sheetData>
    <row r="1" spans="1:27" ht="30.7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 t="s">
        <v>124</v>
      </c>
      <c r="Y1" s="59"/>
      <c r="Z1" s="59"/>
      <c r="AA1" s="59"/>
    </row>
    <row r="2" spans="1:27" ht="17.2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60"/>
      <c r="Y2" s="60"/>
      <c r="Z2" s="60"/>
      <c r="AA2" s="60"/>
    </row>
    <row r="3" spans="1:27" ht="28.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9" t="s">
        <v>124</v>
      </c>
      <c r="Y3" s="59"/>
      <c r="Z3" s="59"/>
      <c r="AA3" s="59"/>
    </row>
    <row r="4" spans="1:27" ht="18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61"/>
      <c r="Z4" s="61"/>
      <c r="AA4" s="61"/>
    </row>
    <row r="5" spans="1:27" ht="24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62" t="s">
        <v>125</v>
      </c>
      <c r="Y5" s="62"/>
      <c r="Z5" s="62"/>
      <c r="AA5" s="62"/>
    </row>
    <row r="6" spans="1:27" ht="27">
      <c r="A6" s="63" t="s">
        <v>115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27" ht="38.25" customHeight="1">
      <c r="A7" s="64" t="s">
        <v>114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</row>
    <row r="8" spans="1:27" ht="29.25" customHeight="1">
      <c r="A8" s="37" t="s">
        <v>10</v>
      </c>
      <c r="B8" s="37" t="s">
        <v>11</v>
      </c>
      <c r="C8" s="55" t="s">
        <v>12</v>
      </c>
      <c r="D8" s="34" t="s">
        <v>13</v>
      </c>
      <c r="E8" s="28" t="s">
        <v>0</v>
      </c>
      <c r="F8" s="45"/>
      <c r="G8" s="45"/>
      <c r="H8" s="45"/>
      <c r="I8" s="45"/>
      <c r="J8" s="45"/>
      <c r="K8" s="45"/>
      <c r="L8" s="29"/>
      <c r="M8" s="52" t="s">
        <v>123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4"/>
    </row>
    <row r="9" spans="1:27" ht="48" customHeight="1">
      <c r="A9" s="38"/>
      <c r="B9" s="38"/>
      <c r="C9" s="56"/>
      <c r="D9" s="35"/>
      <c r="E9" s="37" t="s">
        <v>14</v>
      </c>
      <c r="F9" s="39" t="s">
        <v>1</v>
      </c>
      <c r="G9" s="39"/>
      <c r="H9" s="39"/>
      <c r="I9" s="39"/>
      <c r="J9" s="39"/>
      <c r="K9" s="39"/>
      <c r="L9" s="39"/>
      <c r="M9" s="28" t="s">
        <v>14</v>
      </c>
      <c r="N9" s="45"/>
      <c r="O9" s="29"/>
      <c r="P9" s="48" t="s">
        <v>1</v>
      </c>
      <c r="Q9" s="49"/>
      <c r="R9" s="49"/>
      <c r="S9" s="49"/>
      <c r="T9" s="49"/>
      <c r="U9" s="49"/>
      <c r="V9" s="49"/>
      <c r="W9" s="50"/>
      <c r="X9" s="51" t="s">
        <v>20</v>
      </c>
      <c r="Y9" s="51"/>
      <c r="Z9" s="51"/>
      <c r="AA9" s="51"/>
    </row>
    <row r="10" spans="1:27" ht="39.75" customHeight="1">
      <c r="A10" s="38"/>
      <c r="B10" s="38"/>
      <c r="C10" s="56"/>
      <c r="D10" s="35"/>
      <c r="E10" s="38"/>
      <c r="F10" s="43" t="s">
        <v>116</v>
      </c>
      <c r="G10" s="45"/>
      <c r="H10" s="45"/>
      <c r="I10" s="29"/>
      <c r="J10" s="43" t="s">
        <v>117</v>
      </c>
      <c r="K10" s="29"/>
      <c r="L10" s="44" t="s">
        <v>118</v>
      </c>
      <c r="M10" s="42"/>
      <c r="N10" s="46"/>
      <c r="O10" s="41"/>
      <c r="P10" s="43" t="s">
        <v>120</v>
      </c>
      <c r="Q10" s="29"/>
      <c r="R10" s="32" t="s">
        <v>121</v>
      </c>
      <c r="S10" s="33"/>
      <c r="T10" s="33"/>
      <c r="U10" s="33"/>
      <c r="V10" s="40" t="s">
        <v>122</v>
      </c>
      <c r="W10" s="41"/>
      <c r="X10" s="34" t="s">
        <v>21</v>
      </c>
      <c r="Y10" s="34" t="s">
        <v>22</v>
      </c>
      <c r="Z10" s="34" t="s">
        <v>23</v>
      </c>
      <c r="AA10" s="34" t="s">
        <v>24</v>
      </c>
    </row>
    <row r="11" spans="1:27" ht="34.5" customHeight="1">
      <c r="A11" s="38"/>
      <c r="B11" s="38"/>
      <c r="C11" s="56"/>
      <c r="D11" s="35"/>
      <c r="E11" s="38"/>
      <c r="F11" s="42"/>
      <c r="G11" s="46"/>
      <c r="H11" s="46"/>
      <c r="I11" s="41"/>
      <c r="J11" s="42"/>
      <c r="K11" s="41"/>
      <c r="L11" s="38"/>
      <c r="M11" s="42"/>
      <c r="N11" s="46"/>
      <c r="O11" s="41"/>
      <c r="P11" s="42"/>
      <c r="Q11" s="41"/>
      <c r="R11" s="28" t="s">
        <v>2</v>
      </c>
      <c r="S11" s="29"/>
      <c r="T11" s="28" t="s">
        <v>3</v>
      </c>
      <c r="U11" s="29"/>
      <c r="V11" s="42"/>
      <c r="W11" s="41"/>
      <c r="X11" s="35"/>
      <c r="Y11" s="35"/>
      <c r="Z11" s="35"/>
      <c r="AA11" s="35"/>
    </row>
    <row r="12" spans="1:27" ht="103.5" customHeight="1">
      <c r="A12" s="38"/>
      <c r="B12" s="38"/>
      <c r="C12" s="56"/>
      <c r="D12" s="35"/>
      <c r="E12" s="33"/>
      <c r="F12" s="30"/>
      <c r="G12" s="47"/>
      <c r="H12" s="47"/>
      <c r="I12" s="31"/>
      <c r="J12" s="30"/>
      <c r="K12" s="31"/>
      <c r="L12" s="33"/>
      <c r="M12" s="30"/>
      <c r="N12" s="47"/>
      <c r="O12" s="31"/>
      <c r="P12" s="30"/>
      <c r="Q12" s="31"/>
      <c r="R12" s="30"/>
      <c r="S12" s="31"/>
      <c r="T12" s="30"/>
      <c r="U12" s="31"/>
      <c r="V12" s="30"/>
      <c r="W12" s="31"/>
      <c r="X12" s="36"/>
      <c r="Y12" s="36"/>
      <c r="Z12" s="36"/>
      <c r="AA12" s="36"/>
    </row>
    <row r="13" spans="1:27" ht="186" customHeight="1">
      <c r="A13" s="38"/>
      <c r="B13" s="38"/>
      <c r="C13" s="57"/>
      <c r="D13" s="36"/>
      <c r="E13" s="4" t="s">
        <v>15</v>
      </c>
      <c r="F13" s="4" t="s">
        <v>15</v>
      </c>
      <c r="G13" s="4" t="s">
        <v>16</v>
      </c>
      <c r="H13" s="26" t="s">
        <v>119</v>
      </c>
      <c r="I13" s="5" t="s">
        <v>17</v>
      </c>
      <c r="J13" s="4" t="s">
        <v>15</v>
      </c>
      <c r="K13" s="5" t="s">
        <v>18</v>
      </c>
      <c r="L13" s="4" t="s">
        <v>15</v>
      </c>
      <c r="M13" s="4" t="s">
        <v>15</v>
      </c>
      <c r="N13" s="4" t="s">
        <v>99</v>
      </c>
      <c r="O13" s="4" t="s">
        <v>19</v>
      </c>
      <c r="P13" s="4" t="s">
        <v>99</v>
      </c>
      <c r="Q13" s="4" t="s">
        <v>19</v>
      </c>
      <c r="R13" s="4" t="s">
        <v>99</v>
      </c>
      <c r="S13" s="4" t="s">
        <v>19</v>
      </c>
      <c r="T13" s="4" t="s">
        <v>99</v>
      </c>
      <c r="U13" s="4" t="s">
        <v>19</v>
      </c>
      <c r="V13" s="4" t="s">
        <v>99</v>
      </c>
      <c r="W13" s="4" t="s">
        <v>19</v>
      </c>
      <c r="X13" s="5" t="s">
        <v>25</v>
      </c>
      <c r="Y13" s="5" t="s">
        <v>25</v>
      </c>
      <c r="Z13" s="5" t="s">
        <v>25</v>
      </c>
      <c r="AA13" s="5" t="s">
        <v>25</v>
      </c>
    </row>
    <row r="14" spans="1:27" ht="20.25" customHeight="1">
      <c r="A14" s="6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  <c r="G14" s="7">
        <v>7</v>
      </c>
      <c r="H14" s="8">
        <v>8</v>
      </c>
      <c r="I14" s="8">
        <v>9</v>
      </c>
      <c r="J14" s="7">
        <v>10</v>
      </c>
      <c r="K14" s="8">
        <v>11</v>
      </c>
      <c r="L14" s="7">
        <v>12</v>
      </c>
      <c r="M14" s="7">
        <v>13</v>
      </c>
      <c r="N14" s="7">
        <v>14</v>
      </c>
      <c r="O14" s="7">
        <v>15</v>
      </c>
      <c r="P14" s="7">
        <v>16</v>
      </c>
      <c r="Q14" s="7">
        <v>17</v>
      </c>
      <c r="R14" s="7">
        <v>18</v>
      </c>
      <c r="S14" s="7">
        <v>19</v>
      </c>
      <c r="T14" s="7">
        <v>20</v>
      </c>
      <c r="U14" s="7">
        <v>21</v>
      </c>
      <c r="V14" s="7">
        <v>22</v>
      </c>
      <c r="W14" s="7">
        <v>23</v>
      </c>
      <c r="X14" s="8">
        <v>24</v>
      </c>
      <c r="Y14" s="8">
        <v>25</v>
      </c>
      <c r="Z14" s="8">
        <v>26</v>
      </c>
      <c r="AA14" s="8">
        <v>27</v>
      </c>
    </row>
    <row r="15" spans="1:27" ht="90" customHeight="1">
      <c r="A15" s="6"/>
      <c r="B15" s="9" t="s">
        <v>107</v>
      </c>
      <c r="C15" s="12">
        <f t="shared" ref="C15:AA15" si="0">C17+C21+C32+C42+C49+C62</f>
        <v>119444.01000000001</v>
      </c>
      <c r="D15" s="12">
        <f t="shared" si="0"/>
        <v>4350980206.4699993</v>
      </c>
      <c r="E15" s="12">
        <f t="shared" si="0"/>
        <v>232.10000000000002</v>
      </c>
      <c r="F15" s="12">
        <f t="shared" si="0"/>
        <v>232.10000000000002</v>
      </c>
      <c r="G15" s="12">
        <f t="shared" si="0"/>
        <v>7768821.8000000007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119211.90999999999</v>
      </c>
      <c r="N15" s="12">
        <f t="shared" si="0"/>
        <v>119211.91</v>
      </c>
      <c r="O15" s="12">
        <f t="shared" si="0"/>
        <v>4343211384.6700001</v>
      </c>
      <c r="P15" s="12">
        <f t="shared" si="0"/>
        <v>97336.41</v>
      </c>
      <c r="Q15" s="12">
        <f t="shared" si="0"/>
        <v>3565436730.6300001</v>
      </c>
      <c r="R15" s="12">
        <f t="shared" si="0"/>
        <v>341.2</v>
      </c>
      <c r="S15" s="12">
        <f t="shared" si="0"/>
        <v>12534463.1</v>
      </c>
      <c r="T15" s="12">
        <f t="shared" si="0"/>
        <v>7462</v>
      </c>
      <c r="U15" s="12">
        <f t="shared" si="0"/>
        <v>271977666.87</v>
      </c>
      <c r="V15" s="12">
        <f t="shared" si="0"/>
        <v>14072.3</v>
      </c>
      <c r="W15" s="12">
        <f t="shared" si="0"/>
        <v>493262524.07000005</v>
      </c>
      <c r="X15" s="12">
        <f t="shared" si="0"/>
        <v>47528.93</v>
      </c>
      <c r="Y15" s="12">
        <f t="shared" si="0"/>
        <v>0</v>
      </c>
      <c r="Z15" s="12">
        <f t="shared" si="0"/>
        <v>0</v>
      </c>
      <c r="AA15" s="12">
        <f t="shared" si="0"/>
        <v>71682.98</v>
      </c>
    </row>
    <row r="16" spans="1:27" ht="17.25" customHeight="1">
      <c r="A16" s="6"/>
      <c r="B16" s="9" t="s">
        <v>1</v>
      </c>
      <c r="C16" s="23"/>
      <c r="D16" s="8"/>
      <c r="E16" s="23"/>
      <c r="F16" s="23"/>
      <c r="G16" s="23"/>
      <c r="H16" s="8"/>
      <c r="I16" s="8"/>
      <c r="J16" s="23"/>
      <c r="K16" s="8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8"/>
      <c r="Y16" s="8"/>
      <c r="Z16" s="8"/>
      <c r="AA16" s="8"/>
    </row>
    <row r="17" spans="1:27">
      <c r="A17" s="6">
        <v>1</v>
      </c>
      <c r="B17" s="9" t="s">
        <v>4</v>
      </c>
      <c r="C17" s="10">
        <f t="shared" ref="C17:AA17" si="1">SUM(C18:C20)</f>
        <v>14584.7</v>
      </c>
      <c r="D17" s="10">
        <f t="shared" si="1"/>
        <v>495312354.67000002</v>
      </c>
      <c r="E17" s="10">
        <f t="shared" si="1"/>
        <v>0</v>
      </c>
      <c r="F17" s="10">
        <f t="shared" si="1"/>
        <v>0</v>
      </c>
      <c r="G17" s="10">
        <f t="shared" si="1"/>
        <v>0</v>
      </c>
      <c r="H17" s="11">
        <f t="shared" si="1"/>
        <v>0</v>
      </c>
      <c r="I17" s="11">
        <f t="shared" si="1"/>
        <v>0</v>
      </c>
      <c r="J17" s="10">
        <f t="shared" si="1"/>
        <v>0</v>
      </c>
      <c r="K17" s="11">
        <f t="shared" si="1"/>
        <v>0</v>
      </c>
      <c r="L17" s="10">
        <f t="shared" si="1"/>
        <v>0</v>
      </c>
      <c r="M17" s="12">
        <f t="shared" si="1"/>
        <v>14584.7</v>
      </c>
      <c r="N17" s="12">
        <f t="shared" si="1"/>
        <v>14584.7</v>
      </c>
      <c r="O17" s="12">
        <f t="shared" si="1"/>
        <v>495312354.67000002</v>
      </c>
      <c r="P17" s="12">
        <f t="shared" si="1"/>
        <v>11857</v>
      </c>
      <c r="Q17" s="10">
        <f t="shared" si="1"/>
        <v>413519514.92000002</v>
      </c>
      <c r="R17" s="10">
        <f t="shared" si="1"/>
        <v>0</v>
      </c>
      <c r="S17" s="10">
        <f t="shared" si="1"/>
        <v>0</v>
      </c>
      <c r="T17" s="10">
        <f t="shared" si="1"/>
        <v>0</v>
      </c>
      <c r="U17" s="12">
        <f t="shared" si="1"/>
        <v>0</v>
      </c>
      <c r="V17" s="12">
        <f t="shared" si="1"/>
        <v>2727.7</v>
      </c>
      <c r="W17" s="10">
        <f t="shared" si="1"/>
        <v>81792839.75</v>
      </c>
      <c r="X17" s="10">
        <f t="shared" si="1"/>
        <v>5045.3999999999996</v>
      </c>
      <c r="Y17" s="11">
        <f t="shared" si="1"/>
        <v>0</v>
      </c>
      <c r="Z17" s="13">
        <f t="shared" si="1"/>
        <v>0</v>
      </c>
      <c r="AA17" s="13">
        <f t="shared" si="1"/>
        <v>9539.2999999999993</v>
      </c>
    </row>
    <row r="18" spans="1:27">
      <c r="A18" s="14" t="s">
        <v>26</v>
      </c>
      <c r="B18" s="9" t="s">
        <v>27</v>
      </c>
      <c r="C18" s="10">
        <v>11857</v>
      </c>
      <c r="D18" s="10">
        <f>G18+H18+I18+K18+O18</f>
        <v>413519514.92000002</v>
      </c>
      <c r="E18" s="10">
        <f>F18+J18+L18</f>
        <v>0</v>
      </c>
      <c r="F18" s="10">
        <v>0</v>
      </c>
      <c r="G18" s="10">
        <v>0</v>
      </c>
      <c r="H18" s="11">
        <v>0</v>
      </c>
      <c r="I18" s="11">
        <v>0</v>
      </c>
      <c r="J18" s="10">
        <v>0</v>
      </c>
      <c r="K18" s="11">
        <v>0</v>
      </c>
      <c r="L18" s="10">
        <v>0</v>
      </c>
      <c r="M18" s="10">
        <f>C18-E18</f>
        <v>11857</v>
      </c>
      <c r="N18" s="10">
        <f t="shared" ref="N18:O20" si="2">P18+R18+T18+V18</f>
        <v>11857</v>
      </c>
      <c r="O18" s="10">
        <f t="shared" si="2"/>
        <v>413519514.92000002</v>
      </c>
      <c r="P18" s="10">
        <v>11857</v>
      </c>
      <c r="Q18" s="10">
        <v>413519514.92000002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4224</v>
      </c>
      <c r="Y18" s="10">
        <v>0</v>
      </c>
      <c r="Z18" s="10">
        <v>0</v>
      </c>
      <c r="AA18" s="10">
        <v>7633</v>
      </c>
    </row>
    <row r="19" spans="1:27" ht="47.25">
      <c r="A19" s="14" t="s">
        <v>28</v>
      </c>
      <c r="B19" s="9" t="s">
        <v>29</v>
      </c>
      <c r="C19" s="10">
        <v>38.200000000000003</v>
      </c>
      <c r="D19" s="10">
        <f>G19+H19+I19+K19+O19</f>
        <v>1018794</v>
      </c>
      <c r="E19" s="10">
        <f>F19+J19+L19</f>
        <v>0</v>
      </c>
      <c r="F19" s="10">
        <v>0</v>
      </c>
      <c r="G19" s="10">
        <v>0</v>
      </c>
      <c r="H19" s="11">
        <v>0</v>
      </c>
      <c r="I19" s="11">
        <v>0</v>
      </c>
      <c r="J19" s="10">
        <v>0</v>
      </c>
      <c r="K19" s="11">
        <v>0</v>
      </c>
      <c r="L19" s="10">
        <v>0</v>
      </c>
      <c r="M19" s="10">
        <f>C19-E19</f>
        <v>38.200000000000003</v>
      </c>
      <c r="N19" s="10">
        <f t="shared" si="2"/>
        <v>38.200000000000003</v>
      </c>
      <c r="O19" s="10">
        <f t="shared" si="2"/>
        <v>1018794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38.200000000000003</v>
      </c>
      <c r="W19" s="10">
        <v>1018794</v>
      </c>
      <c r="X19" s="10">
        <v>38.200000000000003</v>
      </c>
      <c r="Y19" s="10">
        <v>0</v>
      </c>
      <c r="Z19" s="10">
        <v>0</v>
      </c>
      <c r="AA19" s="10">
        <v>0</v>
      </c>
    </row>
    <row r="20" spans="1:27">
      <c r="A20" s="14" t="s">
        <v>30</v>
      </c>
      <c r="B20" s="9" t="s">
        <v>31</v>
      </c>
      <c r="C20" s="10">
        <v>2689.5</v>
      </c>
      <c r="D20" s="10">
        <f>G20+H20+I20+K20+O20</f>
        <v>80774045.75</v>
      </c>
      <c r="E20" s="10">
        <f>F20+J20+L20</f>
        <v>0</v>
      </c>
      <c r="F20" s="10">
        <v>0</v>
      </c>
      <c r="G20" s="10">
        <v>0</v>
      </c>
      <c r="H20" s="11">
        <v>0</v>
      </c>
      <c r="I20" s="11">
        <v>0</v>
      </c>
      <c r="J20" s="10">
        <v>0</v>
      </c>
      <c r="K20" s="11">
        <v>0</v>
      </c>
      <c r="L20" s="10">
        <v>0</v>
      </c>
      <c r="M20" s="10">
        <f>C20-E20</f>
        <v>2689.5</v>
      </c>
      <c r="N20" s="10">
        <f t="shared" si="2"/>
        <v>2689.5</v>
      </c>
      <c r="O20" s="10">
        <f t="shared" si="2"/>
        <v>80774045.75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2689.5</v>
      </c>
      <c r="W20" s="10">
        <v>80774045.75</v>
      </c>
      <c r="X20" s="10">
        <v>783.2</v>
      </c>
      <c r="Y20" s="10">
        <v>0</v>
      </c>
      <c r="Z20" s="10">
        <v>0</v>
      </c>
      <c r="AA20" s="10">
        <v>1906.3</v>
      </c>
    </row>
    <row r="21" spans="1:27">
      <c r="A21" s="14" t="s">
        <v>32</v>
      </c>
      <c r="B21" s="9" t="s">
        <v>5</v>
      </c>
      <c r="C21" s="10">
        <f t="shared" ref="C21:AA21" si="3">SUM(C22:C31)</f>
        <v>9035.2800000000007</v>
      </c>
      <c r="D21" s="10">
        <f t="shared" si="3"/>
        <v>342251100.5</v>
      </c>
      <c r="E21" s="10">
        <f t="shared" si="3"/>
        <v>35.700000000000003</v>
      </c>
      <c r="F21" s="10">
        <f t="shared" si="3"/>
        <v>35.700000000000003</v>
      </c>
      <c r="G21" s="10">
        <f t="shared" si="3"/>
        <v>1238522.7</v>
      </c>
      <c r="H21" s="11">
        <f t="shared" si="3"/>
        <v>0</v>
      </c>
      <c r="I21" s="11">
        <f t="shared" si="3"/>
        <v>0</v>
      </c>
      <c r="J21" s="10">
        <f t="shared" si="3"/>
        <v>0</v>
      </c>
      <c r="K21" s="11">
        <f t="shared" si="3"/>
        <v>0</v>
      </c>
      <c r="L21" s="10">
        <f t="shared" si="3"/>
        <v>0</v>
      </c>
      <c r="M21" s="10">
        <f t="shared" si="3"/>
        <v>8999.58</v>
      </c>
      <c r="N21" s="10">
        <f t="shared" si="3"/>
        <v>8999.5800000000017</v>
      </c>
      <c r="O21" s="10">
        <f t="shared" si="3"/>
        <v>341012577.80000001</v>
      </c>
      <c r="P21" s="10">
        <f t="shared" si="3"/>
        <v>4794.88</v>
      </c>
      <c r="Q21" s="10">
        <f t="shared" si="3"/>
        <v>193070217.5</v>
      </c>
      <c r="R21" s="10">
        <f t="shared" si="3"/>
        <v>0</v>
      </c>
      <c r="S21" s="10">
        <f t="shared" si="3"/>
        <v>0</v>
      </c>
      <c r="T21" s="10">
        <f t="shared" si="3"/>
        <v>1355.7</v>
      </c>
      <c r="U21" s="10">
        <f t="shared" si="3"/>
        <v>47700304.5</v>
      </c>
      <c r="V21" s="10">
        <f t="shared" si="3"/>
        <v>2849</v>
      </c>
      <c r="W21" s="10">
        <f t="shared" si="3"/>
        <v>100242055.8</v>
      </c>
      <c r="X21" s="10">
        <f t="shared" si="3"/>
        <v>4569.12</v>
      </c>
      <c r="Y21" s="10">
        <f t="shared" si="3"/>
        <v>0</v>
      </c>
      <c r="Z21" s="10">
        <f t="shared" si="3"/>
        <v>0</v>
      </c>
      <c r="AA21" s="10">
        <f t="shared" si="3"/>
        <v>4430.46</v>
      </c>
    </row>
    <row r="22" spans="1:27">
      <c r="A22" s="14" t="s">
        <v>33</v>
      </c>
      <c r="B22" s="9" t="s">
        <v>34</v>
      </c>
      <c r="C22" s="10">
        <v>990.8</v>
      </c>
      <c r="D22" s="10">
        <f t="shared" ref="D22:D31" si="4">G22+H22+I22+K22+O22</f>
        <v>34861298</v>
      </c>
      <c r="E22" s="10">
        <f t="shared" ref="E22:E31" si="5">F22+J22+L22</f>
        <v>0</v>
      </c>
      <c r="F22" s="10">
        <v>0</v>
      </c>
      <c r="G22" s="10">
        <v>0</v>
      </c>
      <c r="H22" s="11">
        <v>0</v>
      </c>
      <c r="I22" s="11">
        <v>0</v>
      </c>
      <c r="J22" s="10">
        <v>0</v>
      </c>
      <c r="K22" s="11">
        <v>0</v>
      </c>
      <c r="L22" s="10">
        <v>0</v>
      </c>
      <c r="M22" s="10">
        <f t="shared" ref="M22:M31" si="6">C22-E22</f>
        <v>990.8</v>
      </c>
      <c r="N22" s="10">
        <f t="shared" ref="N22:O31" si="7">P22+R22+T22+V22</f>
        <v>990.8</v>
      </c>
      <c r="O22" s="10">
        <f t="shared" si="7"/>
        <v>34861298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990.8</v>
      </c>
      <c r="W22" s="10">
        <v>34861298</v>
      </c>
      <c r="X22" s="10">
        <v>620.79999999999995</v>
      </c>
      <c r="Y22" s="10">
        <v>0</v>
      </c>
      <c r="Z22" s="10">
        <v>0</v>
      </c>
      <c r="AA22" s="10">
        <v>370</v>
      </c>
    </row>
    <row r="23" spans="1:27">
      <c r="A23" s="14" t="s">
        <v>35</v>
      </c>
      <c r="B23" s="9" t="s">
        <v>36</v>
      </c>
      <c r="C23" s="10">
        <v>3486.6</v>
      </c>
      <c r="D23" s="10">
        <f t="shared" si="4"/>
        <v>122676021</v>
      </c>
      <c r="E23" s="10">
        <f t="shared" si="5"/>
        <v>0</v>
      </c>
      <c r="F23" s="10">
        <v>0</v>
      </c>
      <c r="G23" s="10">
        <v>0</v>
      </c>
      <c r="H23" s="11">
        <v>0</v>
      </c>
      <c r="I23" s="11">
        <v>0</v>
      </c>
      <c r="J23" s="10">
        <v>0</v>
      </c>
      <c r="K23" s="11">
        <v>0</v>
      </c>
      <c r="L23" s="10">
        <v>0</v>
      </c>
      <c r="M23" s="10">
        <f t="shared" si="6"/>
        <v>3486.6</v>
      </c>
      <c r="N23" s="10">
        <f t="shared" si="7"/>
        <v>3486.6000000000004</v>
      </c>
      <c r="O23" s="10">
        <f t="shared" si="7"/>
        <v>122676021</v>
      </c>
      <c r="P23" s="10">
        <v>2483.4</v>
      </c>
      <c r="Q23" s="10">
        <v>87378429</v>
      </c>
      <c r="R23" s="10">
        <v>0</v>
      </c>
      <c r="S23" s="10">
        <v>0</v>
      </c>
      <c r="T23" s="10">
        <v>1003.2</v>
      </c>
      <c r="U23" s="10">
        <v>35297592</v>
      </c>
      <c r="V23" s="10">
        <v>0</v>
      </c>
      <c r="W23" s="10">
        <v>0</v>
      </c>
      <c r="X23" s="10">
        <v>1326.4</v>
      </c>
      <c r="Y23" s="10">
        <v>0</v>
      </c>
      <c r="Z23" s="10">
        <v>0</v>
      </c>
      <c r="AA23" s="10">
        <v>2160.1999999999998</v>
      </c>
    </row>
    <row r="24" spans="1:27" ht="47.25">
      <c r="A24" s="14" t="s">
        <v>37</v>
      </c>
      <c r="B24" s="9" t="s">
        <v>38</v>
      </c>
      <c r="C24" s="10">
        <v>885.5</v>
      </c>
      <c r="D24" s="10">
        <f t="shared" si="4"/>
        <v>31156317.5</v>
      </c>
      <c r="E24" s="10">
        <f t="shared" si="5"/>
        <v>0</v>
      </c>
      <c r="F24" s="10">
        <v>0</v>
      </c>
      <c r="G24" s="10">
        <v>0</v>
      </c>
      <c r="H24" s="11">
        <v>0</v>
      </c>
      <c r="I24" s="11">
        <v>0</v>
      </c>
      <c r="J24" s="10">
        <v>0</v>
      </c>
      <c r="K24" s="11">
        <v>0</v>
      </c>
      <c r="L24" s="10">
        <v>0</v>
      </c>
      <c r="M24" s="10">
        <f t="shared" si="6"/>
        <v>885.5</v>
      </c>
      <c r="N24" s="10">
        <f t="shared" si="7"/>
        <v>885.5</v>
      </c>
      <c r="O24" s="10">
        <f t="shared" si="7"/>
        <v>31156317.5</v>
      </c>
      <c r="P24" s="10">
        <v>0</v>
      </c>
      <c r="Q24" s="10">
        <v>0</v>
      </c>
      <c r="R24" s="10">
        <v>0</v>
      </c>
      <c r="S24" s="10">
        <v>0</v>
      </c>
      <c r="T24" s="10">
        <v>352.5</v>
      </c>
      <c r="U24" s="10">
        <v>12402712.5</v>
      </c>
      <c r="V24" s="10">
        <v>533</v>
      </c>
      <c r="W24" s="10">
        <v>18753605</v>
      </c>
      <c r="X24" s="10">
        <v>276.7</v>
      </c>
      <c r="Y24" s="10">
        <v>0</v>
      </c>
      <c r="Z24" s="10">
        <v>0</v>
      </c>
      <c r="AA24" s="10">
        <v>608.79999999999995</v>
      </c>
    </row>
    <row r="25" spans="1:27" ht="47.25">
      <c r="A25" s="14" t="s">
        <v>39</v>
      </c>
      <c r="B25" s="9" t="s">
        <v>40</v>
      </c>
      <c r="C25" s="10">
        <v>158.6</v>
      </c>
      <c r="D25" s="10">
        <f t="shared" si="4"/>
        <v>5580341</v>
      </c>
      <c r="E25" s="10">
        <f t="shared" si="5"/>
        <v>0</v>
      </c>
      <c r="F25" s="10">
        <v>0</v>
      </c>
      <c r="G25" s="10">
        <v>0</v>
      </c>
      <c r="H25" s="11">
        <v>0</v>
      </c>
      <c r="I25" s="11">
        <v>0</v>
      </c>
      <c r="J25" s="10">
        <v>0</v>
      </c>
      <c r="K25" s="11">
        <v>0</v>
      </c>
      <c r="L25" s="10">
        <v>0</v>
      </c>
      <c r="M25" s="10">
        <f t="shared" si="6"/>
        <v>158.6</v>
      </c>
      <c r="N25" s="10">
        <f t="shared" si="7"/>
        <v>158.6</v>
      </c>
      <c r="O25" s="10">
        <f t="shared" si="7"/>
        <v>5580341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158.6</v>
      </c>
      <c r="W25" s="10">
        <v>5580341</v>
      </c>
      <c r="X25" s="10">
        <v>81.5</v>
      </c>
      <c r="Y25" s="10">
        <v>0</v>
      </c>
      <c r="Z25" s="10">
        <v>0</v>
      </c>
      <c r="AA25" s="10">
        <v>77.099999999999994</v>
      </c>
    </row>
    <row r="26" spans="1:27" ht="47.25">
      <c r="A26" s="14" t="s">
        <v>41</v>
      </c>
      <c r="B26" s="9" t="s">
        <v>42</v>
      </c>
      <c r="C26" s="10">
        <v>195</v>
      </c>
      <c r="D26" s="10">
        <f t="shared" si="4"/>
        <v>6861075</v>
      </c>
      <c r="E26" s="10">
        <f t="shared" si="5"/>
        <v>0</v>
      </c>
      <c r="F26" s="10">
        <v>0</v>
      </c>
      <c r="G26" s="10">
        <v>0</v>
      </c>
      <c r="H26" s="11">
        <v>0</v>
      </c>
      <c r="I26" s="11">
        <v>0</v>
      </c>
      <c r="J26" s="10">
        <v>0</v>
      </c>
      <c r="K26" s="11">
        <v>0</v>
      </c>
      <c r="L26" s="10">
        <v>0</v>
      </c>
      <c r="M26" s="10">
        <f t="shared" si="6"/>
        <v>195</v>
      </c>
      <c r="N26" s="10">
        <f t="shared" si="7"/>
        <v>195</v>
      </c>
      <c r="O26" s="10">
        <f t="shared" si="7"/>
        <v>6861075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195</v>
      </c>
      <c r="W26" s="10">
        <v>6861075</v>
      </c>
      <c r="X26" s="10">
        <v>30.2</v>
      </c>
      <c r="Y26" s="10">
        <v>0</v>
      </c>
      <c r="Z26" s="10">
        <v>0</v>
      </c>
      <c r="AA26" s="10">
        <v>164.8</v>
      </c>
    </row>
    <row r="27" spans="1:27">
      <c r="A27" s="14" t="s">
        <v>43</v>
      </c>
      <c r="B27" s="9" t="s">
        <v>44</v>
      </c>
      <c r="C27" s="10">
        <v>1175.3800000000001</v>
      </c>
      <c r="D27" s="10">
        <f t="shared" si="4"/>
        <v>56853762.099999994</v>
      </c>
      <c r="E27" s="10">
        <f t="shared" si="5"/>
        <v>0</v>
      </c>
      <c r="F27" s="10">
        <v>0</v>
      </c>
      <c r="G27" s="10">
        <v>0</v>
      </c>
      <c r="H27" s="11">
        <v>0</v>
      </c>
      <c r="I27" s="11">
        <v>0</v>
      </c>
      <c r="J27" s="10">
        <v>0</v>
      </c>
      <c r="K27" s="11">
        <v>0</v>
      </c>
      <c r="L27" s="10">
        <v>0</v>
      </c>
      <c r="M27" s="10">
        <f t="shared" si="6"/>
        <v>1175.3800000000001</v>
      </c>
      <c r="N27" s="10">
        <f t="shared" si="7"/>
        <v>1175.3800000000001</v>
      </c>
      <c r="O27" s="10">
        <f t="shared" si="7"/>
        <v>56853762.099999994</v>
      </c>
      <c r="P27" s="10">
        <v>1134.68</v>
      </c>
      <c r="Q27" s="10">
        <v>55421741.799999997</v>
      </c>
      <c r="R27" s="10">
        <v>0</v>
      </c>
      <c r="S27" s="10">
        <v>0</v>
      </c>
      <c r="T27" s="10">
        <v>0</v>
      </c>
      <c r="U27" s="10">
        <v>0</v>
      </c>
      <c r="V27" s="10">
        <v>40.700000000000003</v>
      </c>
      <c r="W27" s="10">
        <v>1432020.3</v>
      </c>
      <c r="X27" s="10">
        <v>905.48</v>
      </c>
      <c r="Y27" s="10">
        <v>0</v>
      </c>
      <c r="Z27" s="10">
        <v>0</v>
      </c>
      <c r="AA27" s="10">
        <v>269.89999999999998</v>
      </c>
    </row>
    <row r="28" spans="1:27">
      <c r="A28" s="14" t="s">
        <v>45</v>
      </c>
      <c r="B28" s="9" t="s">
        <v>46</v>
      </c>
      <c r="C28" s="10">
        <v>333.8</v>
      </c>
      <c r="D28" s="10">
        <f t="shared" si="4"/>
        <v>11727171.199999999</v>
      </c>
      <c r="E28" s="10">
        <f t="shared" si="5"/>
        <v>35.700000000000003</v>
      </c>
      <c r="F28" s="10">
        <v>35.700000000000003</v>
      </c>
      <c r="G28" s="10">
        <v>1238522.7</v>
      </c>
      <c r="H28" s="11">
        <v>0</v>
      </c>
      <c r="I28" s="11">
        <v>0</v>
      </c>
      <c r="J28" s="10">
        <v>0</v>
      </c>
      <c r="K28" s="11">
        <v>0</v>
      </c>
      <c r="L28" s="10">
        <v>0</v>
      </c>
      <c r="M28" s="10">
        <f t="shared" si="6"/>
        <v>298.10000000000002</v>
      </c>
      <c r="N28" s="10">
        <f t="shared" si="7"/>
        <v>298.10000000000002</v>
      </c>
      <c r="O28" s="10">
        <f t="shared" si="7"/>
        <v>10488648.5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298.10000000000002</v>
      </c>
      <c r="W28" s="10">
        <v>10488648.5</v>
      </c>
      <c r="X28" s="10">
        <v>0</v>
      </c>
      <c r="Y28" s="10">
        <v>0</v>
      </c>
      <c r="Z28" s="10">
        <v>0</v>
      </c>
      <c r="AA28" s="10">
        <v>298.10000000000002</v>
      </c>
    </row>
    <row r="29" spans="1:27" ht="33" customHeight="1">
      <c r="A29" s="15" t="s">
        <v>47</v>
      </c>
      <c r="B29" s="16" t="s">
        <v>102</v>
      </c>
      <c r="C29" s="10">
        <v>196.1</v>
      </c>
      <c r="D29" s="10">
        <f t="shared" si="4"/>
        <v>6899778.5</v>
      </c>
      <c r="E29" s="10">
        <f t="shared" si="5"/>
        <v>0</v>
      </c>
      <c r="F29" s="10">
        <v>0</v>
      </c>
      <c r="G29" s="10">
        <v>0</v>
      </c>
      <c r="H29" s="11">
        <v>0</v>
      </c>
      <c r="I29" s="11">
        <v>0</v>
      </c>
      <c r="J29" s="10">
        <v>0</v>
      </c>
      <c r="K29" s="11">
        <v>0</v>
      </c>
      <c r="L29" s="10">
        <v>0</v>
      </c>
      <c r="M29" s="10">
        <f t="shared" si="6"/>
        <v>196.1</v>
      </c>
      <c r="N29" s="10">
        <f t="shared" si="7"/>
        <v>196.1</v>
      </c>
      <c r="O29" s="10">
        <f t="shared" si="7"/>
        <v>6899778.5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196.1</v>
      </c>
      <c r="W29" s="10">
        <v>6899778.5</v>
      </c>
      <c r="X29" s="10">
        <v>95.4</v>
      </c>
      <c r="Y29" s="10">
        <v>0</v>
      </c>
      <c r="Z29" s="10">
        <v>0</v>
      </c>
      <c r="AA29" s="10">
        <v>100.7</v>
      </c>
    </row>
    <row r="30" spans="1:27" ht="47.25">
      <c r="A30" s="17" t="s">
        <v>48</v>
      </c>
      <c r="B30" s="18" t="s">
        <v>49</v>
      </c>
      <c r="C30" s="10">
        <v>1271.5999999999999</v>
      </c>
      <c r="D30" s="10">
        <f t="shared" si="4"/>
        <v>53605584.700000003</v>
      </c>
      <c r="E30" s="10">
        <f t="shared" si="5"/>
        <v>0</v>
      </c>
      <c r="F30" s="10">
        <v>0</v>
      </c>
      <c r="G30" s="10">
        <v>0</v>
      </c>
      <c r="H30" s="11">
        <v>0</v>
      </c>
      <c r="I30" s="11">
        <v>0</v>
      </c>
      <c r="J30" s="10">
        <v>0</v>
      </c>
      <c r="K30" s="11">
        <v>0</v>
      </c>
      <c r="L30" s="10">
        <v>0</v>
      </c>
      <c r="M30" s="10">
        <f t="shared" si="6"/>
        <v>1271.5999999999999</v>
      </c>
      <c r="N30" s="10">
        <f t="shared" si="7"/>
        <v>1271.5999999999999</v>
      </c>
      <c r="O30" s="10">
        <f t="shared" si="7"/>
        <v>53605584.700000003</v>
      </c>
      <c r="P30" s="10">
        <v>1176.8</v>
      </c>
      <c r="Q30" s="10">
        <v>50270046.700000003</v>
      </c>
      <c r="R30" s="10">
        <v>0</v>
      </c>
      <c r="S30" s="10">
        <v>0</v>
      </c>
      <c r="T30" s="10">
        <v>0</v>
      </c>
      <c r="U30" s="10">
        <v>0</v>
      </c>
      <c r="V30" s="10">
        <v>94.8</v>
      </c>
      <c r="W30" s="10">
        <v>3335538</v>
      </c>
      <c r="X30" s="10">
        <v>1143.94</v>
      </c>
      <c r="Y30" s="10">
        <v>0</v>
      </c>
      <c r="Z30" s="10">
        <v>0</v>
      </c>
      <c r="AA30" s="10">
        <v>127.66</v>
      </c>
    </row>
    <row r="31" spans="1:27" ht="33.75" customHeight="1">
      <c r="A31" s="17" t="s">
        <v>50</v>
      </c>
      <c r="B31" s="18" t="s">
        <v>51</v>
      </c>
      <c r="C31" s="10">
        <v>341.9</v>
      </c>
      <c r="D31" s="10">
        <f t="shared" si="4"/>
        <v>12029751.5</v>
      </c>
      <c r="E31" s="10">
        <f t="shared" si="5"/>
        <v>0</v>
      </c>
      <c r="F31" s="10">
        <v>0</v>
      </c>
      <c r="G31" s="10">
        <v>0</v>
      </c>
      <c r="H31" s="11">
        <v>0</v>
      </c>
      <c r="I31" s="11">
        <v>0</v>
      </c>
      <c r="J31" s="10">
        <v>0</v>
      </c>
      <c r="K31" s="11">
        <v>0</v>
      </c>
      <c r="L31" s="10">
        <v>0</v>
      </c>
      <c r="M31" s="10">
        <f t="shared" si="6"/>
        <v>341.9</v>
      </c>
      <c r="N31" s="10">
        <f t="shared" si="7"/>
        <v>341.9</v>
      </c>
      <c r="O31" s="10">
        <f t="shared" si="7"/>
        <v>12029751.5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341.9</v>
      </c>
      <c r="W31" s="10">
        <v>12029751.5</v>
      </c>
      <c r="X31" s="10">
        <v>88.7</v>
      </c>
      <c r="Y31" s="10">
        <v>0</v>
      </c>
      <c r="Z31" s="10">
        <v>0</v>
      </c>
      <c r="AA31" s="10">
        <v>253.2</v>
      </c>
    </row>
    <row r="32" spans="1:27">
      <c r="A32" s="17" t="s">
        <v>52</v>
      </c>
      <c r="B32" s="18" t="s">
        <v>6</v>
      </c>
      <c r="C32" s="10">
        <f>SUM(C33:C41)</f>
        <v>22311.690000000006</v>
      </c>
      <c r="D32" s="10">
        <f t="shared" ref="D32:AA32" si="8">SUM(D33:D41)</f>
        <v>812837289.10000002</v>
      </c>
      <c r="E32" s="10">
        <f t="shared" si="8"/>
        <v>80</v>
      </c>
      <c r="F32" s="10">
        <f t="shared" si="8"/>
        <v>80</v>
      </c>
      <c r="G32" s="10">
        <f t="shared" si="8"/>
        <v>2914480</v>
      </c>
      <c r="H32" s="11">
        <f t="shared" si="8"/>
        <v>0</v>
      </c>
      <c r="I32" s="11">
        <f t="shared" si="8"/>
        <v>0</v>
      </c>
      <c r="J32" s="10">
        <f t="shared" si="8"/>
        <v>0</v>
      </c>
      <c r="K32" s="11">
        <f t="shared" si="8"/>
        <v>0</v>
      </c>
      <c r="L32" s="10">
        <f t="shared" si="8"/>
        <v>0</v>
      </c>
      <c r="M32" s="10">
        <f t="shared" si="8"/>
        <v>22231.690000000006</v>
      </c>
      <c r="N32" s="10">
        <f t="shared" si="8"/>
        <v>22231.690000000006</v>
      </c>
      <c r="O32" s="10">
        <f>SUM(O33:O41)</f>
        <v>809922809.10000002</v>
      </c>
      <c r="P32" s="10">
        <f t="shared" si="8"/>
        <v>19230.79</v>
      </c>
      <c r="Q32" s="10">
        <f t="shared" si="8"/>
        <v>700596910.5</v>
      </c>
      <c r="R32" s="10">
        <f t="shared" si="8"/>
        <v>0</v>
      </c>
      <c r="S32" s="10">
        <f t="shared" si="8"/>
        <v>0</v>
      </c>
      <c r="T32" s="10">
        <f t="shared" si="8"/>
        <v>151.19999999999999</v>
      </c>
      <c r="U32" s="10">
        <f t="shared" si="8"/>
        <v>5508367.2000000002</v>
      </c>
      <c r="V32" s="10">
        <f t="shared" si="8"/>
        <v>2849.7</v>
      </c>
      <c r="W32" s="10">
        <f>SUM(W33:W41)</f>
        <v>103817531.40000001</v>
      </c>
      <c r="X32" s="10">
        <f t="shared" si="8"/>
        <v>9266.81</v>
      </c>
      <c r="Y32" s="10">
        <f t="shared" si="8"/>
        <v>0</v>
      </c>
      <c r="Z32" s="10">
        <f t="shared" si="8"/>
        <v>0</v>
      </c>
      <c r="AA32" s="10">
        <f t="shared" si="8"/>
        <v>12964.88</v>
      </c>
    </row>
    <row r="33" spans="1:27" ht="36.75" customHeight="1">
      <c r="A33" s="17" t="s">
        <v>53</v>
      </c>
      <c r="B33" s="18" t="s">
        <v>101</v>
      </c>
      <c r="C33" s="10">
        <v>535.79999999999995</v>
      </c>
      <c r="D33" s="10">
        <f t="shared" ref="D33:D41" si="9">G33+H33+I33+K33+O33</f>
        <v>19519729.800000001</v>
      </c>
      <c r="E33" s="10">
        <f t="shared" ref="E33:E41" si="10">F33+J33+L33</f>
        <v>0</v>
      </c>
      <c r="F33" s="10">
        <v>0</v>
      </c>
      <c r="G33" s="10">
        <v>0</v>
      </c>
      <c r="H33" s="11">
        <v>0</v>
      </c>
      <c r="I33" s="11">
        <v>0</v>
      </c>
      <c r="J33" s="10">
        <v>0</v>
      </c>
      <c r="K33" s="11">
        <v>0</v>
      </c>
      <c r="L33" s="10">
        <v>0</v>
      </c>
      <c r="M33" s="10">
        <f t="shared" ref="M33:M41" si="11">C33-E33</f>
        <v>535.79999999999995</v>
      </c>
      <c r="N33" s="10">
        <f t="shared" ref="N33:O41" si="12">P33+R33+T33+V33</f>
        <v>535.79999999999995</v>
      </c>
      <c r="O33" s="10">
        <f t="shared" si="12"/>
        <v>19519729.800000001</v>
      </c>
      <c r="P33" s="10">
        <v>535.79999999999995</v>
      </c>
      <c r="Q33" s="10">
        <v>19519729.800000001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428.8</v>
      </c>
      <c r="Y33" s="10">
        <v>0</v>
      </c>
      <c r="Z33" s="10">
        <v>0</v>
      </c>
      <c r="AA33" s="10">
        <v>107</v>
      </c>
    </row>
    <row r="34" spans="1:27" ht="47.25">
      <c r="A34" s="17" t="s">
        <v>55</v>
      </c>
      <c r="B34" s="18" t="s">
        <v>54</v>
      </c>
      <c r="C34" s="10">
        <v>1509.6</v>
      </c>
      <c r="D34" s="10">
        <f t="shared" si="9"/>
        <v>54996237.600000001</v>
      </c>
      <c r="E34" s="10">
        <f t="shared" si="10"/>
        <v>0</v>
      </c>
      <c r="F34" s="10">
        <v>0</v>
      </c>
      <c r="G34" s="10">
        <v>0</v>
      </c>
      <c r="H34" s="11">
        <v>0</v>
      </c>
      <c r="I34" s="11">
        <v>0</v>
      </c>
      <c r="J34" s="10">
        <v>0</v>
      </c>
      <c r="K34" s="11">
        <v>0</v>
      </c>
      <c r="L34" s="10">
        <v>0</v>
      </c>
      <c r="M34" s="10">
        <f t="shared" si="11"/>
        <v>1509.6</v>
      </c>
      <c r="N34" s="10">
        <f t="shared" si="12"/>
        <v>1509.6</v>
      </c>
      <c r="O34" s="10">
        <f t="shared" si="12"/>
        <v>54996237.600000001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1509.6</v>
      </c>
      <c r="W34" s="10">
        <v>54996237.600000001</v>
      </c>
      <c r="X34" s="10">
        <v>1509.6</v>
      </c>
      <c r="Y34" s="10">
        <v>0</v>
      </c>
      <c r="Z34" s="10">
        <v>0</v>
      </c>
      <c r="AA34" s="10">
        <v>0</v>
      </c>
    </row>
    <row r="35" spans="1:27" ht="51.75" customHeight="1">
      <c r="A35" s="17" t="s">
        <v>56</v>
      </c>
      <c r="B35" s="18" t="s">
        <v>65</v>
      </c>
      <c r="C35" s="10">
        <v>1173.8</v>
      </c>
      <c r="D35" s="10">
        <f t="shared" si="9"/>
        <v>42762707.799999997</v>
      </c>
      <c r="E35" s="10">
        <f t="shared" si="10"/>
        <v>0</v>
      </c>
      <c r="F35" s="10">
        <v>0</v>
      </c>
      <c r="G35" s="10">
        <v>0</v>
      </c>
      <c r="H35" s="11">
        <v>0</v>
      </c>
      <c r="I35" s="11">
        <v>0</v>
      </c>
      <c r="J35" s="10">
        <v>0</v>
      </c>
      <c r="K35" s="11">
        <v>0</v>
      </c>
      <c r="L35" s="10">
        <v>0</v>
      </c>
      <c r="M35" s="10">
        <f t="shared" si="11"/>
        <v>1173.8</v>
      </c>
      <c r="N35" s="10">
        <f t="shared" si="12"/>
        <v>1173.8</v>
      </c>
      <c r="O35" s="10">
        <f t="shared" si="12"/>
        <v>42762707.799999997</v>
      </c>
      <c r="P35" s="10">
        <v>1173.8</v>
      </c>
      <c r="Q35" s="10">
        <v>42762707.799999997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241.9</v>
      </c>
      <c r="Y35" s="10">
        <v>0</v>
      </c>
      <c r="Z35" s="10">
        <v>0</v>
      </c>
      <c r="AA35" s="10">
        <v>931.9</v>
      </c>
    </row>
    <row r="36" spans="1:27">
      <c r="A36" s="17" t="s">
        <v>57</v>
      </c>
      <c r="B36" s="18" t="s">
        <v>27</v>
      </c>
      <c r="C36" s="10">
        <v>16419.79</v>
      </c>
      <c r="D36" s="10">
        <f t="shared" si="9"/>
        <v>598189369.5</v>
      </c>
      <c r="E36" s="10">
        <f t="shared" si="10"/>
        <v>80</v>
      </c>
      <c r="F36" s="10">
        <v>80</v>
      </c>
      <c r="G36" s="10">
        <v>2914480</v>
      </c>
      <c r="H36" s="11">
        <v>0</v>
      </c>
      <c r="I36" s="11">
        <v>0</v>
      </c>
      <c r="J36" s="10">
        <v>0</v>
      </c>
      <c r="K36" s="11">
        <v>0</v>
      </c>
      <c r="L36" s="10">
        <v>0</v>
      </c>
      <c r="M36" s="10">
        <f t="shared" si="11"/>
        <v>16339.79</v>
      </c>
      <c r="N36" s="10">
        <f t="shared" si="12"/>
        <v>16339.79</v>
      </c>
      <c r="O36" s="10">
        <f t="shared" si="12"/>
        <v>595274889.5</v>
      </c>
      <c r="P36" s="10">
        <v>16339.79</v>
      </c>
      <c r="Q36" s="10">
        <v>595274889.5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5960.41</v>
      </c>
      <c r="Y36" s="10">
        <v>0</v>
      </c>
      <c r="Z36" s="10">
        <v>0</v>
      </c>
      <c r="AA36" s="10">
        <v>10379.379999999999</v>
      </c>
    </row>
    <row r="37" spans="1:27">
      <c r="A37" s="17" t="s">
        <v>59</v>
      </c>
      <c r="B37" s="18" t="s">
        <v>73</v>
      </c>
      <c r="C37" s="10">
        <v>1181.4000000000001</v>
      </c>
      <c r="D37" s="10">
        <f t="shared" si="9"/>
        <v>43039583.399999999</v>
      </c>
      <c r="E37" s="10">
        <f t="shared" si="10"/>
        <v>0</v>
      </c>
      <c r="F37" s="10">
        <v>0</v>
      </c>
      <c r="G37" s="10">
        <v>0</v>
      </c>
      <c r="H37" s="11">
        <v>0</v>
      </c>
      <c r="I37" s="11">
        <v>0</v>
      </c>
      <c r="J37" s="10">
        <v>0</v>
      </c>
      <c r="K37" s="11">
        <v>0</v>
      </c>
      <c r="L37" s="10">
        <v>0</v>
      </c>
      <c r="M37" s="10">
        <f t="shared" si="11"/>
        <v>1181.4000000000001</v>
      </c>
      <c r="N37" s="10">
        <f t="shared" si="12"/>
        <v>1181.4000000000001</v>
      </c>
      <c r="O37" s="10">
        <f t="shared" si="12"/>
        <v>43039583.399999999</v>
      </c>
      <c r="P37" s="10">
        <v>1181.4000000000001</v>
      </c>
      <c r="Q37" s="10">
        <v>43039583.399999999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494.9</v>
      </c>
      <c r="Y37" s="10">
        <v>0</v>
      </c>
      <c r="Z37" s="10">
        <v>0</v>
      </c>
      <c r="AA37" s="10">
        <v>686.5</v>
      </c>
    </row>
    <row r="38" spans="1:27" ht="47.25">
      <c r="A38" s="17" t="s">
        <v>60</v>
      </c>
      <c r="B38" s="18" t="s">
        <v>40</v>
      </c>
      <c r="C38" s="10">
        <v>106.7</v>
      </c>
      <c r="D38" s="10">
        <f t="shared" si="9"/>
        <v>3887298.4</v>
      </c>
      <c r="E38" s="10">
        <f t="shared" si="10"/>
        <v>0</v>
      </c>
      <c r="F38" s="10">
        <v>0</v>
      </c>
      <c r="G38" s="10">
        <v>0</v>
      </c>
      <c r="H38" s="11">
        <v>0</v>
      </c>
      <c r="I38" s="11">
        <v>0</v>
      </c>
      <c r="J38" s="10">
        <v>0</v>
      </c>
      <c r="K38" s="11">
        <v>0</v>
      </c>
      <c r="L38" s="10">
        <v>0</v>
      </c>
      <c r="M38" s="10">
        <f t="shared" si="11"/>
        <v>106.7</v>
      </c>
      <c r="N38" s="10">
        <f t="shared" si="12"/>
        <v>106.7</v>
      </c>
      <c r="O38" s="10">
        <f t="shared" si="12"/>
        <v>3887298.4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106.7</v>
      </c>
      <c r="W38" s="10">
        <v>3887298.4</v>
      </c>
      <c r="X38" s="10">
        <v>106.7</v>
      </c>
      <c r="Y38" s="10">
        <v>0</v>
      </c>
      <c r="Z38" s="10">
        <v>0</v>
      </c>
      <c r="AA38" s="10">
        <v>0</v>
      </c>
    </row>
    <row r="39" spans="1:27" ht="31.5">
      <c r="A39" s="17" t="s">
        <v>104</v>
      </c>
      <c r="B39" s="18" t="s">
        <v>58</v>
      </c>
      <c r="C39" s="10">
        <v>321.7</v>
      </c>
      <c r="D39" s="10">
        <f t="shared" si="9"/>
        <v>11719852.699999999</v>
      </c>
      <c r="E39" s="10">
        <f t="shared" si="10"/>
        <v>0</v>
      </c>
      <c r="F39" s="10">
        <v>0</v>
      </c>
      <c r="G39" s="10">
        <v>0</v>
      </c>
      <c r="H39" s="11">
        <v>0</v>
      </c>
      <c r="I39" s="11">
        <v>0</v>
      </c>
      <c r="J39" s="10">
        <v>0</v>
      </c>
      <c r="K39" s="11">
        <v>0</v>
      </c>
      <c r="L39" s="10">
        <v>0</v>
      </c>
      <c r="M39" s="10">
        <f t="shared" si="11"/>
        <v>321.7</v>
      </c>
      <c r="N39" s="10">
        <f t="shared" si="12"/>
        <v>321.7</v>
      </c>
      <c r="O39" s="10">
        <f t="shared" si="12"/>
        <v>11719852.699999999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321.7</v>
      </c>
      <c r="W39" s="10">
        <v>11719852.699999999</v>
      </c>
      <c r="X39" s="10">
        <v>155.6</v>
      </c>
      <c r="Y39" s="10">
        <v>0</v>
      </c>
      <c r="Z39" s="10">
        <v>0</v>
      </c>
      <c r="AA39" s="10">
        <v>166.1</v>
      </c>
    </row>
    <row r="40" spans="1:27">
      <c r="A40" s="17" t="s">
        <v>105</v>
      </c>
      <c r="B40" s="18" t="s">
        <v>31</v>
      </c>
      <c r="C40" s="10">
        <v>367.9</v>
      </c>
      <c r="D40" s="10">
        <f t="shared" si="9"/>
        <v>13402964.9</v>
      </c>
      <c r="E40" s="10">
        <f t="shared" si="10"/>
        <v>0</v>
      </c>
      <c r="F40" s="10">
        <v>0</v>
      </c>
      <c r="G40" s="10">
        <v>0</v>
      </c>
      <c r="H40" s="11">
        <v>0</v>
      </c>
      <c r="I40" s="11">
        <v>0</v>
      </c>
      <c r="J40" s="10">
        <v>0</v>
      </c>
      <c r="K40" s="11">
        <v>0</v>
      </c>
      <c r="L40" s="10">
        <v>0</v>
      </c>
      <c r="M40" s="10">
        <f t="shared" si="11"/>
        <v>367.9</v>
      </c>
      <c r="N40" s="10">
        <f t="shared" si="12"/>
        <v>367.9</v>
      </c>
      <c r="O40" s="10">
        <f t="shared" si="12"/>
        <v>13402964.9</v>
      </c>
      <c r="P40" s="10">
        <v>0</v>
      </c>
      <c r="Q40" s="10">
        <v>0</v>
      </c>
      <c r="R40" s="10">
        <v>0</v>
      </c>
      <c r="S40" s="10">
        <v>0</v>
      </c>
      <c r="T40" s="10">
        <v>151.19999999999999</v>
      </c>
      <c r="U40" s="10">
        <v>5508367.2000000002</v>
      </c>
      <c r="V40" s="10">
        <v>216.7</v>
      </c>
      <c r="W40" s="10">
        <v>7894597.7000000002</v>
      </c>
      <c r="X40" s="10">
        <v>73</v>
      </c>
      <c r="Y40" s="10">
        <v>0</v>
      </c>
      <c r="Z40" s="10">
        <v>0</v>
      </c>
      <c r="AA40" s="10">
        <v>294.89999999999998</v>
      </c>
    </row>
    <row r="41" spans="1:27" ht="47.25">
      <c r="A41" s="17" t="s">
        <v>106</v>
      </c>
      <c r="B41" s="18" t="s">
        <v>61</v>
      </c>
      <c r="C41" s="10">
        <v>695</v>
      </c>
      <c r="D41" s="10">
        <f t="shared" si="9"/>
        <v>25319545</v>
      </c>
      <c r="E41" s="10">
        <f t="shared" si="10"/>
        <v>0</v>
      </c>
      <c r="F41" s="10">
        <v>0</v>
      </c>
      <c r="G41" s="10">
        <v>0</v>
      </c>
      <c r="H41" s="11">
        <v>0</v>
      </c>
      <c r="I41" s="11">
        <v>0</v>
      </c>
      <c r="J41" s="10">
        <v>0</v>
      </c>
      <c r="K41" s="11">
        <v>0</v>
      </c>
      <c r="L41" s="10">
        <v>0</v>
      </c>
      <c r="M41" s="10">
        <f t="shared" si="11"/>
        <v>695</v>
      </c>
      <c r="N41" s="10">
        <f t="shared" si="12"/>
        <v>695</v>
      </c>
      <c r="O41" s="10">
        <f t="shared" si="12"/>
        <v>25319545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695</v>
      </c>
      <c r="W41" s="10">
        <v>25319545</v>
      </c>
      <c r="X41" s="10">
        <v>295.89999999999998</v>
      </c>
      <c r="Y41" s="10">
        <v>0</v>
      </c>
      <c r="Z41" s="10">
        <v>0</v>
      </c>
      <c r="AA41" s="10">
        <v>399.1</v>
      </c>
    </row>
    <row r="42" spans="1:27">
      <c r="A42" s="17" t="s">
        <v>62</v>
      </c>
      <c r="B42" s="18" t="s">
        <v>7</v>
      </c>
      <c r="C42" s="10">
        <f t="shared" ref="C42:AA42" si="13">SUM(C43:C48)</f>
        <v>14486.819999999998</v>
      </c>
      <c r="D42" s="10">
        <f t="shared" si="13"/>
        <v>532193759.09999996</v>
      </c>
      <c r="E42" s="10">
        <f t="shared" si="13"/>
        <v>0</v>
      </c>
      <c r="F42" s="10">
        <f t="shared" si="13"/>
        <v>0</v>
      </c>
      <c r="G42" s="10">
        <f t="shared" si="13"/>
        <v>0</v>
      </c>
      <c r="H42" s="11">
        <f t="shared" si="13"/>
        <v>0</v>
      </c>
      <c r="I42" s="11">
        <f t="shared" si="13"/>
        <v>0</v>
      </c>
      <c r="J42" s="10">
        <f t="shared" si="13"/>
        <v>0</v>
      </c>
      <c r="K42" s="11">
        <f t="shared" si="13"/>
        <v>0</v>
      </c>
      <c r="L42" s="10">
        <f t="shared" si="13"/>
        <v>0</v>
      </c>
      <c r="M42" s="10">
        <f t="shared" si="13"/>
        <v>14486.819999999998</v>
      </c>
      <c r="N42" s="10">
        <f t="shared" si="13"/>
        <v>14486.819999999998</v>
      </c>
      <c r="O42" s="10">
        <f t="shared" si="13"/>
        <v>532193759.09999996</v>
      </c>
      <c r="P42" s="10">
        <f t="shared" si="13"/>
        <v>13156.32</v>
      </c>
      <c r="Q42" s="10">
        <f t="shared" si="13"/>
        <v>483315965.60999995</v>
      </c>
      <c r="R42" s="10">
        <f t="shared" si="13"/>
        <v>0</v>
      </c>
      <c r="S42" s="10">
        <f t="shared" si="13"/>
        <v>0</v>
      </c>
      <c r="T42" s="10">
        <f t="shared" si="13"/>
        <v>0</v>
      </c>
      <c r="U42" s="10">
        <f t="shared" si="13"/>
        <v>0</v>
      </c>
      <c r="V42" s="10">
        <f t="shared" si="13"/>
        <v>1330.5</v>
      </c>
      <c r="W42" s="10">
        <f t="shared" si="13"/>
        <v>48877793.490000002</v>
      </c>
      <c r="X42" s="10">
        <f t="shared" si="13"/>
        <v>7220.47</v>
      </c>
      <c r="Y42" s="10">
        <f t="shared" si="13"/>
        <v>0</v>
      </c>
      <c r="Z42" s="10">
        <f t="shared" si="13"/>
        <v>0</v>
      </c>
      <c r="AA42" s="10">
        <f t="shared" si="13"/>
        <v>7266.3499999999995</v>
      </c>
    </row>
    <row r="43" spans="1:27">
      <c r="A43" s="17" t="s">
        <v>63</v>
      </c>
      <c r="B43" s="18" t="s">
        <v>27</v>
      </c>
      <c r="C43" s="10">
        <v>10451.48</v>
      </c>
      <c r="D43" s="10">
        <f t="shared" ref="D43:D48" si="14">G43+H43+I43+K43+O43</f>
        <v>383949854.39999998</v>
      </c>
      <c r="E43" s="10">
        <f t="shared" ref="E43:E48" si="15">F43+J43+L43</f>
        <v>0</v>
      </c>
      <c r="F43" s="10">
        <v>0</v>
      </c>
      <c r="G43" s="10">
        <v>0</v>
      </c>
      <c r="H43" s="11">
        <v>0</v>
      </c>
      <c r="I43" s="11">
        <v>0</v>
      </c>
      <c r="J43" s="10">
        <v>0</v>
      </c>
      <c r="K43" s="11">
        <v>0</v>
      </c>
      <c r="L43" s="10">
        <v>0</v>
      </c>
      <c r="M43" s="10">
        <f t="shared" ref="M43:M48" si="16">C43-E43</f>
        <v>10451.48</v>
      </c>
      <c r="N43" s="10">
        <f t="shared" ref="N43:O48" si="17">P43+R43+T43+V43</f>
        <v>10451.48</v>
      </c>
      <c r="O43" s="10">
        <f t="shared" si="17"/>
        <v>383949854.39999998</v>
      </c>
      <c r="P43" s="10">
        <v>10451.48</v>
      </c>
      <c r="Q43" s="10">
        <v>383949854.39999998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4598.8999999999996</v>
      </c>
      <c r="Y43" s="10">
        <v>0</v>
      </c>
      <c r="Z43" s="10">
        <v>0</v>
      </c>
      <c r="AA43" s="10">
        <v>5852.58</v>
      </c>
    </row>
    <row r="44" spans="1:27" ht="47.25">
      <c r="A44" s="17" t="s">
        <v>64</v>
      </c>
      <c r="B44" s="18" t="s">
        <v>74</v>
      </c>
      <c r="C44" s="10">
        <v>244.8</v>
      </c>
      <c r="D44" s="10">
        <f t="shared" si="14"/>
        <v>8993073.1999999993</v>
      </c>
      <c r="E44" s="10">
        <f t="shared" si="15"/>
        <v>0</v>
      </c>
      <c r="F44" s="10">
        <v>0</v>
      </c>
      <c r="G44" s="10">
        <v>0</v>
      </c>
      <c r="H44" s="11">
        <v>0</v>
      </c>
      <c r="I44" s="11">
        <v>0</v>
      </c>
      <c r="J44" s="10">
        <v>0</v>
      </c>
      <c r="K44" s="11">
        <v>0</v>
      </c>
      <c r="L44" s="10">
        <v>0</v>
      </c>
      <c r="M44" s="10">
        <f t="shared" si="16"/>
        <v>244.8</v>
      </c>
      <c r="N44" s="10">
        <f t="shared" si="17"/>
        <v>244.8</v>
      </c>
      <c r="O44" s="10">
        <f t="shared" si="17"/>
        <v>8993073.1999999993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244.8</v>
      </c>
      <c r="W44" s="10">
        <v>8993073.1999999993</v>
      </c>
      <c r="X44" s="10">
        <v>244.8</v>
      </c>
      <c r="Y44" s="10">
        <v>0</v>
      </c>
      <c r="Z44" s="10">
        <v>0</v>
      </c>
      <c r="AA44" s="10">
        <v>0</v>
      </c>
    </row>
    <row r="45" spans="1:27" ht="47.25">
      <c r="A45" s="17" t="s">
        <v>66</v>
      </c>
      <c r="B45" s="18" t="s">
        <v>49</v>
      </c>
      <c r="C45" s="10">
        <v>1699.64</v>
      </c>
      <c r="D45" s="10">
        <f t="shared" si="14"/>
        <v>62438671.899999999</v>
      </c>
      <c r="E45" s="10">
        <f t="shared" si="15"/>
        <v>0</v>
      </c>
      <c r="F45" s="10">
        <v>0</v>
      </c>
      <c r="G45" s="10">
        <v>0</v>
      </c>
      <c r="H45" s="11">
        <v>0</v>
      </c>
      <c r="I45" s="11">
        <v>0</v>
      </c>
      <c r="J45" s="10">
        <v>0</v>
      </c>
      <c r="K45" s="11">
        <v>0</v>
      </c>
      <c r="L45" s="10">
        <v>0</v>
      </c>
      <c r="M45" s="10">
        <f t="shared" si="16"/>
        <v>1699.64</v>
      </c>
      <c r="N45" s="10">
        <f t="shared" si="17"/>
        <v>1699.64</v>
      </c>
      <c r="O45" s="10">
        <f t="shared" si="17"/>
        <v>62438671.899999999</v>
      </c>
      <c r="P45" s="10">
        <v>1583.14</v>
      </c>
      <c r="Q45" s="10">
        <v>58158880.140000001</v>
      </c>
      <c r="R45" s="10">
        <v>0</v>
      </c>
      <c r="S45" s="10">
        <v>0</v>
      </c>
      <c r="T45" s="10">
        <v>0</v>
      </c>
      <c r="U45" s="10">
        <v>0</v>
      </c>
      <c r="V45" s="10">
        <v>116.5</v>
      </c>
      <c r="W45" s="10">
        <v>4279791.76</v>
      </c>
      <c r="X45" s="10">
        <v>1295.47</v>
      </c>
      <c r="Y45" s="10">
        <v>0</v>
      </c>
      <c r="Z45" s="10">
        <v>0</v>
      </c>
      <c r="AA45" s="10">
        <v>404.17</v>
      </c>
    </row>
    <row r="46" spans="1:27" ht="47.25">
      <c r="A46" s="17" t="s">
        <v>68</v>
      </c>
      <c r="B46" s="18" t="s">
        <v>103</v>
      </c>
      <c r="C46" s="10">
        <v>922.8</v>
      </c>
      <c r="D46" s="10">
        <f t="shared" si="14"/>
        <v>33900359.100000001</v>
      </c>
      <c r="E46" s="10">
        <f t="shared" si="15"/>
        <v>0</v>
      </c>
      <c r="F46" s="10">
        <v>0</v>
      </c>
      <c r="G46" s="10">
        <v>0</v>
      </c>
      <c r="H46" s="11">
        <v>0</v>
      </c>
      <c r="I46" s="11">
        <v>0</v>
      </c>
      <c r="J46" s="10">
        <v>0</v>
      </c>
      <c r="K46" s="11">
        <v>0</v>
      </c>
      <c r="L46" s="10">
        <v>0</v>
      </c>
      <c r="M46" s="10">
        <f t="shared" si="16"/>
        <v>922.8</v>
      </c>
      <c r="N46" s="10">
        <f t="shared" si="17"/>
        <v>922.80000000000007</v>
      </c>
      <c r="O46" s="10">
        <f t="shared" si="17"/>
        <v>33900359.100000001</v>
      </c>
      <c r="P46" s="10">
        <v>827.6</v>
      </c>
      <c r="Q46" s="10">
        <v>30403052.870000001</v>
      </c>
      <c r="R46" s="10">
        <v>0</v>
      </c>
      <c r="S46" s="10">
        <v>0</v>
      </c>
      <c r="T46" s="10">
        <v>0</v>
      </c>
      <c r="U46" s="10">
        <v>0</v>
      </c>
      <c r="V46" s="10">
        <v>95.2</v>
      </c>
      <c r="W46" s="10">
        <v>3497306.23</v>
      </c>
      <c r="X46" s="10">
        <v>459.4</v>
      </c>
      <c r="Y46" s="10">
        <v>0</v>
      </c>
      <c r="Z46" s="10">
        <v>0</v>
      </c>
      <c r="AA46" s="10">
        <v>463.4</v>
      </c>
    </row>
    <row r="47" spans="1:27">
      <c r="A47" s="17" t="s">
        <v>70</v>
      </c>
      <c r="B47" s="18" t="s">
        <v>75</v>
      </c>
      <c r="C47" s="10">
        <v>294.10000000000002</v>
      </c>
      <c r="D47" s="10">
        <f t="shared" si="14"/>
        <v>10804178.199999999</v>
      </c>
      <c r="E47" s="10">
        <f t="shared" si="15"/>
        <v>0</v>
      </c>
      <c r="F47" s="10">
        <v>0</v>
      </c>
      <c r="G47" s="10">
        <v>0</v>
      </c>
      <c r="H47" s="11">
        <v>0</v>
      </c>
      <c r="I47" s="11">
        <v>0</v>
      </c>
      <c r="J47" s="10">
        <v>0</v>
      </c>
      <c r="K47" s="11">
        <v>0</v>
      </c>
      <c r="L47" s="10">
        <v>0</v>
      </c>
      <c r="M47" s="10">
        <f t="shared" si="16"/>
        <v>294.10000000000002</v>
      </c>
      <c r="N47" s="10">
        <f t="shared" si="17"/>
        <v>294.10000000000002</v>
      </c>
      <c r="O47" s="10">
        <f t="shared" si="17"/>
        <v>10804178.199999999</v>
      </c>
      <c r="P47" s="10">
        <v>294.10000000000002</v>
      </c>
      <c r="Q47" s="10">
        <v>10804178.199999999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294.10000000000002</v>
      </c>
      <c r="Y47" s="10">
        <v>0</v>
      </c>
      <c r="Z47" s="10">
        <v>0</v>
      </c>
      <c r="AA47" s="10">
        <v>0</v>
      </c>
    </row>
    <row r="48" spans="1:27" ht="47.25">
      <c r="A48" s="17" t="s">
        <v>72</v>
      </c>
      <c r="B48" s="18" t="s">
        <v>61</v>
      </c>
      <c r="C48" s="10">
        <v>874</v>
      </c>
      <c r="D48" s="10">
        <f t="shared" si="14"/>
        <v>32107622.300000001</v>
      </c>
      <c r="E48" s="10">
        <f t="shared" si="15"/>
        <v>0</v>
      </c>
      <c r="F48" s="10">
        <v>0</v>
      </c>
      <c r="G48" s="10">
        <v>0</v>
      </c>
      <c r="H48" s="11">
        <v>0</v>
      </c>
      <c r="I48" s="11">
        <v>0</v>
      </c>
      <c r="J48" s="10">
        <v>0</v>
      </c>
      <c r="K48" s="11">
        <v>0</v>
      </c>
      <c r="L48" s="10">
        <v>0</v>
      </c>
      <c r="M48" s="10">
        <f t="shared" si="16"/>
        <v>874</v>
      </c>
      <c r="N48" s="10">
        <f t="shared" si="17"/>
        <v>874</v>
      </c>
      <c r="O48" s="10">
        <f t="shared" si="17"/>
        <v>32107622.300000001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874</v>
      </c>
      <c r="W48" s="10">
        <v>32107622.300000001</v>
      </c>
      <c r="X48" s="10">
        <v>327.8</v>
      </c>
      <c r="Y48" s="10">
        <v>0</v>
      </c>
      <c r="Z48" s="10">
        <v>0</v>
      </c>
      <c r="AA48" s="10">
        <v>546.20000000000005</v>
      </c>
    </row>
    <row r="49" spans="1:27">
      <c r="A49" s="17" t="s">
        <v>76</v>
      </c>
      <c r="B49" s="18" t="s">
        <v>8</v>
      </c>
      <c r="C49" s="10">
        <f t="shared" ref="C49:AA49" si="18">SUM(C50:C61)</f>
        <v>28986.980000000003</v>
      </c>
      <c r="D49" s="10">
        <f t="shared" si="18"/>
        <v>1064877581.8999999</v>
      </c>
      <c r="E49" s="10">
        <f t="shared" si="18"/>
        <v>116.4</v>
      </c>
      <c r="F49" s="10">
        <f t="shared" si="18"/>
        <v>116.4</v>
      </c>
      <c r="G49" s="10">
        <f t="shared" si="18"/>
        <v>3615819.1</v>
      </c>
      <c r="H49" s="11">
        <f t="shared" si="18"/>
        <v>0</v>
      </c>
      <c r="I49" s="11">
        <f t="shared" si="18"/>
        <v>0</v>
      </c>
      <c r="J49" s="10">
        <f t="shared" si="18"/>
        <v>0</v>
      </c>
      <c r="K49" s="11">
        <f t="shared" si="18"/>
        <v>0</v>
      </c>
      <c r="L49" s="10">
        <f t="shared" si="18"/>
        <v>0</v>
      </c>
      <c r="M49" s="10">
        <f t="shared" si="18"/>
        <v>28870.58</v>
      </c>
      <c r="N49" s="10">
        <f t="shared" si="18"/>
        <v>28870.58</v>
      </c>
      <c r="O49" s="10">
        <f t="shared" si="18"/>
        <v>1061261762.8</v>
      </c>
      <c r="P49" s="10">
        <f t="shared" si="18"/>
        <v>25080.480000000003</v>
      </c>
      <c r="Q49" s="10">
        <f t="shared" si="18"/>
        <v>922027095.29999995</v>
      </c>
      <c r="R49" s="10">
        <f t="shared" si="18"/>
        <v>341.2</v>
      </c>
      <c r="S49" s="10">
        <f t="shared" si="18"/>
        <v>12534463.1</v>
      </c>
      <c r="T49" s="10">
        <f t="shared" si="18"/>
        <v>1639.8</v>
      </c>
      <c r="U49" s="10">
        <f t="shared" si="18"/>
        <v>60240365.100000001</v>
      </c>
      <c r="V49" s="10">
        <f t="shared" si="18"/>
        <v>1809.1000000000001</v>
      </c>
      <c r="W49" s="10">
        <f t="shared" si="18"/>
        <v>66459839.299999997</v>
      </c>
      <c r="X49" s="10">
        <f t="shared" si="18"/>
        <v>10190.56</v>
      </c>
      <c r="Y49" s="10">
        <f t="shared" si="18"/>
        <v>0</v>
      </c>
      <c r="Z49" s="10">
        <f t="shared" si="18"/>
        <v>0</v>
      </c>
      <c r="AA49" s="10">
        <f t="shared" si="18"/>
        <v>18680.019999999997</v>
      </c>
    </row>
    <row r="50" spans="1:27" ht="31.5">
      <c r="A50" s="24" t="s">
        <v>77</v>
      </c>
      <c r="B50" s="18" t="s">
        <v>78</v>
      </c>
      <c r="C50" s="10">
        <v>314</v>
      </c>
      <c r="D50" s="10">
        <f t="shared" ref="D50:D61" si="19">G50+H50+I50+K50+O50</f>
        <v>11535232.699999999</v>
      </c>
      <c r="E50" s="10">
        <f t="shared" ref="E50:E61" si="20">F50+J50+L50</f>
        <v>0</v>
      </c>
      <c r="F50" s="10">
        <v>0</v>
      </c>
      <c r="G50" s="10">
        <v>0</v>
      </c>
      <c r="H50" s="11">
        <v>0</v>
      </c>
      <c r="I50" s="11">
        <v>0</v>
      </c>
      <c r="J50" s="10">
        <v>0</v>
      </c>
      <c r="K50" s="11">
        <v>0</v>
      </c>
      <c r="L50" s="10">
        <v>0</v>
      </c>
      <c r="M50" s="10">
        <f t="shared" ref="M50:M61" si="21">C50-E50</f>
        <v>314</v>
      </c>
      <c r="N50" s="10">
        <f t="shared" ref="N50:O61" si="22">P50+R50+T50+V50</f>
        <v>314</v>
      </c>
      <c r="O50" s="10">
        <f t="shared" si="22"/>
        <v>11535232.699999999</v>
      </c>
      <c r="P50" s="10">
        <v>314</v>
      </c>
      <c r="Q50" s="10">
        <v>11535232.699999999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157.30000000000001</v>
      </c>
      <c r="Y50" s="10">
        <v>0</v>
      </c>
      <c r="Z50" s="10">
        <v>0</v>
      </c>
      <c r="AA50" s="10">
        <v>156.69999999999999</v>
      </c>
    </row>
    <row r="51" spans="1:27" ht="47.25">
      <c r="A51" s="24" t="s">
        <v>79</v>
      </c>
      <c r="B51" s="18" t="s">
        <v>67</v>
      </c>
      <c r="C51" s="10">
        <v>503.1</v>
      </c>
      <c r="D51" s="10">
        <f t="shared" si="19"/>
        <v>18482087.899999999</v>
      </c>
      <c r="E51" s="10">
        <f t="shared" si="20"/>
        <v>0</v>
      </c>
      <c r="F51" s="10">
        <v>0</v>
      </c>
      <c r="G51" s="10">
        <v>0</v>
      </c>
      <c r="H51" s="11">
        <v>0</v>
      </c>
      <c r="I51" s="11">
        <v>0</v>
      </c>
      <c r="J51" s="10">
        <v>0</v>
      </c>
      <c r="K51" s="11">
        <v>0</v>
      </c>
      <c r="L51" s="10">
        <v>0</v>
      </c>
      <c r="M51" s="10">
        <f t="shared" si="21"/>
        <v>503.1</v>
      </c>
      <c r="N51" s="10">
        <f t="shared" si="22"/>
        <v>503.1</v>
      </c>
      <c r="O51" s="10">
        <f t="shared" si="22"/>
        <v>18482087.899999999</v>
      </c>
      <c r="P51" s="10">
        <v>0</v>
      </c>
      <c r="Q51" s="10">
        <v>0</v>
      </c>
      <c r="R51" s="10">
        <v>341.2</v>
      </c>
      <c r="S51" s="10">
        <v>12534463.1</v>
      </c>
      <c r="T51" s="10">
        <v>0</v>
      </c>
      <c r="U51" s="10">
        <v>0</v>
      </c>
      <c r="V51" s="10">
        <v>161.9</v>
      </c>
      <c r="W51" s="10">
        <v>5947624.7999999998</v>
      </c>
      <c r="X51" s="10">
        <v>221.6</v>
      </c>
      <c r="Y51" s="10">
        <v>0</v>
      </c>
      <c r="Z51" s="10">
        <v>0</v>
      </c>
      <c r="AA51" s="10">
        <v>281.5</v>
      </c>
    </row>
    <row r="52" spans="1:27" ht="47.25">
      <c r="A52" s="24" t="s">
        <v>81</v>
      </c>
      <c r="B52" s="25" t="s">
        <v>69</v>
      </c>
      <c r="C52" s="10">
        <v>200</v>
      </c>
      <c r="D52" s="10">
        <f t="shared" si="19"/>
        <v>7347282</v>
      </c>
      <c r="E52" s="10">
        <f t="shared" si="20"/>
        <v>0</v>
      </c>
      <c r="F52" s="10">
        <v>0</v>
      </c>
      <c r="G52" s="10">
        <v>0</v>
      </c>
      <c r="H52" s="11">
        <v>0</v>
      </c>
      <c r="I52" s="11">
        <v>0</v>
      </c>
      <c r="J52" s="10">
        <v>0</v>
      </c>
      <c r="K52" s="11">
        <v>0</v>
      </c>
      <c r="L52" s="10">
        <v>0</v>
      </c>
      <c r="M52" s="10">
        <f t="shared" si="21"/>
        <v>200</v>
      </c>
      <c r="N52" s="10">
        <f t="shared" si="22"/>
        <v>200</v>
      </c>
      <c r="O52" s="10">
        <f t="shared" si="22"/>
        <v>7347282</v>
      </c>
      <c r="P52" s="10">
        <v>200</v>
      </c>
      <c r="Q52" s="10">
        <v>7347282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200</v>
      </c>
      <c r="Y52" s="10">
        <v>0</v>
      </c>
      <c r="Z52" s="10">
        <v>0</v>
      </c>
      <c r="AA52" s="10">
        <v>0</v>
      </c>
    </row>
    <row r="53" spans="1:27" ht="47.25">
      <c r="A53" s="24" t="s">
        <v>82</v>
      </c>
      <c r="B53" s="18" t="s">
        <v>71</v>
      </c>
      <c r="C53" s="10">
        <v>1892.3</v>
      </c>
      <c r="D53" s="10">
        <f t="shared" si="19"/>
        <v>69516308.599999994</v>
      </c>
      <c r="E53" s="10">
        <f t="shared" si="20"/>
        <v>78.8</v>
      </c>
      <c r="F53" s="10">
        <v>78.8</v>
      </c>
      <c r="G53" s="10">
        <v>2894829.1</v>
      </c>
      <c r="H53" s="11">
        <v>0</v>
      </c>
      <c r="I53" s="11">
        <v>0</v>
      </c>
      <c r="J53" s="10">
        <v>0</v>
      </c>
      <c r="K53" s="11">
        <v>0</v>
      </c>
      <c r="L53" s="10">
        <v>0</v>
      </c>
      <c r="M53" s="10">
        <f t="shared" si="21"/>
        <v>1813.5</v>
      </c>
      <c r="N53" s="10">
        <f t="shared" si="22"/>
        <v>1813.5</v>
      </c>
      <c r="O53" s="10">
        <f t="shared" si="22"/>
        <v>66621479.5</v>
      </c>
      <c r="P53" s="10">
        <v>0</v>
      </c>
      <c r="Q53" s="10">
        <v>0</v>
      </c>
      <c r="R53" s="10">
        <v>0</v>
      </c>
      <c r="S53" s="10">
        <v>0</v>
      </c>
      <c r="T53" s="10">
        <v>1639.8</v>
      </c>
      <c r="U53" s="10">
        <v>60240365.100000001</v>
      </c>
      <c r="V53" s="10">
        <v>173.7</v>
      </c>
      <c r="W53" s="10">
        <v>6381114.4000000004</v>
      </c>
      <c r="X53" s="10">
        <v>262.8</v>
      </c>
      <c r="Y53" s="10">
        <v>0</v>
      </c>
      <c r="Z53" s="10">
        <v>0</v>
      </c>
      <c r="AA53" s="10">
        <v>1550.7</v>
      </c>
    </row>
    <row r="54" spans="1:27">
      <c r="A54" s="24" t="s">
        <v>84</v>
      </c>
      <c r="B54" s="18" t="s">
        <v>27</v>
      </c>
      <c r="C54" s="10">
        <v>17761.68</v>
      </c>
      <c r="D54" s="10">
        <f t="shared" si="19"/>
        <v>652500358.79999995</v>
      </c>
      <c r="E54" s="10">
        <f t="shared" si="20"/>
        <v>0</v>
      </c>
      <c r="F54" s="10">
        <v>0</v>
      </c>
      <c r="G54" s="10">
        <v>0</v>
      </c>
      <c r="H54" s="11">
        <v>0</v>
      </c>
      <c r="I54" s="11">
        <v>0</v>
      </c>
      <c r="J54" s="10">
        <v>0</v>
      </c>
      <c r="K54" s="11">
        <v>0</v>
      </c>
      <c r="L54" s="10">
        <v>0</v>
      </c>
      <c r="M54" s="10">
        <f t="shared" si="21"/>
        <v>17761.68</v>
      </c>
      <c r="N54" s="10">
        <f t="shared" si="22"/>
        <v>17761.68</v>
      </c>
      <c r="O54" s="10">
        <f t="shared" si="22"/>
        <v>652500358.79999995</v>
      </c>
      <c r="P54" s="10">
        <v>17761.68</v>
      </c>
      <c r="Q54" s="10">
        <v>652500358.79999995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5493.96</v>
      </c>
      <c r="Y54" s="10">
        <v>0</v>
      </c>
      <c r="Z54" s="10">
        <v>0</v>
      </c>
      <c r="AA54" s="10">
        <v>12267.72</v>
      </c>
    </row>
    <row r="55" spans="1:27">
      <c r="A55" s="24" t="s">
        <v>86</v>
      </c>
      <c r="B55" s="18" t="s">
        <v>85</v>
      </c>
      <c r="C55" s="10">
        <v>768.9</v>
      </c>
      <c r="D55" s="10">
        <f t="shared" si="19"/>
        <v>28246625.600000001</v>
      </c>
      <c r="E55" s="10">
        <f t="shared" si="20"/>
        <v>0</v>
      </c>
      <c r="F55" s="10">
        <v>0</v>
      </c>
      <c r="G55" s="10">
        <v>0</v>
      </c>
      <c r="H55" s="11">
        <v>0</v>
      </c>
      <c r="I55" s="11">
        <v>0</v>
      </c>
      <c r="J55" s="10">
        <v>0</v>
      </c>
      <c r="K55" s="11">
        <v>0</v>
      </c>
      <c r="L55" s="10">
        <v>0</v>
      </c>
      <c r="M55" s="10">
        <f t="shared" si="21"/>
        <v>768.9</v>
      </c>
      <c r="N55" s="10">
        <f t="shared" si="22"/>
        <v>768.9</v>
      </c>
      <c r="O55" s="10">
        <f t="shared" si="22"/>
        <v>28246625.600000001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768.9</v>
      </c>
      <c r="W55" s="10">
        <v>28246625.600000001</v>
      </c>
      <c r="X55" s="10">
        <v>154.5</v>
      </c>
      <c r="Y55" s="10">
        <v>0</v>
      </c>
      <c r="Z55" s="10">
        <v>0</v>
      </c>
      <c r="AA55" s="10">
        <v>614.4</v>
      </c>
    </row>
    <row r="56" spans="1:27">
      <c r="A56" s="24" t="s">
        <v>108</v>
      </c>
      <c r="B56" s="18" t="s">
        <v>36</v>
      </c>
      <c r="C56" s="10">
        <v>3773.9</v>
      </c>
      <c r="D56" s="10">
        <f t="shared" si="19"/>
        <v>138639537.69999999</v>
      </c>
      <c r="E56" s="10">
        <f t="shared" si="20"/>
        <v>0</v>
      </c>
      <c r="F56" s="10">
        <v>0</v>
      </c>
      <c r="G56" s="10">
        <v>0</v>
      </c>
      <c r="H56" s="11">
        <v>0</v>
      </c>
      <c r="I56" s="11">
        <v>0</v>
      </c>
      <c r="J56" s="10">
        <v>0</v>
      </c>
      <c r="K56" s="11">
        <v>0</v>
      </c>
      <c r="L56" s="10">
        <v>0</v>
      </c>
      <c r="M56" s="10">
        <f t="shared" si="21"/>
        <v>3773.9</v>
      </c>
      <c r="N56" s="10">
        <f t="shared" si="22"/>
        <v>3773.9</v>
      </c>
      <c r="O56" s="10">
        <f t="shared" si="22"/>
        <v>138639537.69999999</v>
      </c>
      <c r="P56" s="10">
        <v>3773.9</v>
      </c>
      <c r="Q56" s="10">
        <v>138639537.69999999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2024.9</v>
      </c>
      <c r="Y56" s="10">
        <v>0</v>
      </c>
      <c r="Z56" s="10">
        <v>0</v>
      </c>
      <c r="AA56" s="10">
        <v>1749</v>
      </c>
    </row>
    <row r="57" spans="1:27" ht="47.25">
      <c r="A57" s="24" t="s">
        <v>109</v>
      </c>
      <c r="B57" s="18" t="s">
        <v>96</v>
      </c>
      <c r="C57" s="10">
        <v>68.7</v>
      </c>
      <c r="D57" s="10">
        <f t="shared" si="19"/>
        <v>2523791.4</v>
      </c>
      <c r="E57" s="10">
        <f t="shared" si="20"/>
        <v>0</v>
      </c>
      <c r="F57" s="10">
        <v>0</v>
      </c>
      <c r="G57" s="10">
        <v>0</v>
      </c>
      <c r="H57" s="11">
        <v>0</v>
      </c>
      <c r="I57" s="11">
        <v>0</v>
      </c>
      <c r="J57" s="10">
        <v>0</v>
      </c>
      <c r="K57" s="11">
        <v>0</v>
      </c>
      <c r="L57" s="10">
        <v>0</v>
      </c>
      <c r="M57" s="10">
        <f t="shared" si="21"/>
        <v>68.7</v>
      </c>
      <c r="N57" s="10">
        <f t="shared" si="22"/>
        <v>68.7</v>
      </c>
      <c r="O57" s="10">
        <f t="shared" si="22"/>
        <v>2523791.4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68.7</v>
      </c>
      <c r="W57" s="10">
        <v>2523791.4</v>
      </c>
      <c r="X57" s="10">
        <v>0</v>
      </c>
      <c r="Y57" s="10">
        <v>0</v>
      </c>
      <c r="Z57" s="10">
        <v>0</v>
      </c>
      <c r="AA57" s="10">
        <v>68.7</v>
      </c>
    </row>
    <row r="58" spans="1:27">
      <c r="A58" s="24" t="s">
        <v>110</v>
      </c>
      <c r="B58" s="18" t="s">
        <v>87</v>
      </c>
      <c r="C58" s="10">
        <v>266.60000000000002</v>
      </c>
      <c r="D58" s="10">
        <f t="shared" si="19"/>
        <v>9793926.9000000004</v>
      </c>
      <c r="E58" s="10">
        <f t="shared" si="20"/>
        <v>0</v>
      </c>
      <c r="F58" s="10">
        <v>0</v>
      </c>
      <c r="G58" s="10">
        <v>0</v>
      </c>
      <c r="H58" s="11">
        <v>0</v>
      </c>
      <c r="I58" s="11">
        <v>0</v>
      </c>
      <c r="J58" s="10">
        <v>0</v>
      </c>
      <c r="K58" s="11">
        <v>0</v>
      </c>
      <c r="L58" s="10">
        <v>0</v>
      </c>
      <c r="M58" s="10">
        <f t="shared" si="21"/>
        <v>266.60000000000002</v>
      </c>
      <c r="N58" s="10">
        <f t="shared" si="22"/>
        <v>266.60000000000002</v>
      </c>
      <c r="O58" s="10">
        <f t="shared" si="22"/>
        <v>9793926.9000000004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266.60000000000002</v>
      </c>
      <c r="W58" s="10">
        <v>9793926.9000000004</v>
      </c>
      <c r="X58" s="10">
        <v>266.60000000000002</v>
      </c>
      <c r="Y58" s="10">
        <v>0</v>
      </c>
      <c r="Z58" s="10">
        <v>0</v>
      </c>
      <c r="AA58" s="10">
        <v>0</v>
      </c>
    </row>
    <row r="59" spans="1:27">
      <c r="A59" s="24" t="s">
        <v>111</v>
      </c>
      <c r="B59" s="18" t="s">
        <v>46</v>
      </c>
      <c r="C59" s="10">
        <v>1238.5</v>
      </c>
      <c r="D59" s="10">
        <f t="shared" si="19"/>
        <v>45498043.799999997</v>
      </c>
      <c r="E59" s="10">
        <f t="shared" si="20"/>
        <v>0</v>
      </c>
      <c r="F59" s="10">
        <v>0</v>
      </c>
      <c r="G59" s="10">
        <v>0</v>
      </c>
      <c r="H59" s="11">
        <v>0</v>
      </c>
      <c r="I59" s="11">
        <v>0</v>
      </c>
      <c r="J59" s="10">
        <v>0</v>
      </c>
      <c r="K59" s="11">
        <v>0</v>
      </c>
      <c r="L59" s="10">
        <v>0</v>
      </c>
      <c r="M59" s="10">
        <f t="shared" si="21"/>
        <v>1238.5</v>
      </c>
      <c r="N59" s="10">
        <f t="shared" si="22"/>
        <v>1238.5</v>
      </c>
      <c r="O59" s="10">
        <f t="shared" si="22"/>
        <v>45498043.799999997</v>
      </c>
      <c r="P59" s="10">
        <v>1238.5</v>
      </c>
      <c r="Q59" s="10">
        <v>45498043.799999997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946</v>
      </c>
      <c r="Y59" s="10">
        <v>0</v>
      </c>
      <c r="Z59" s="10">
        <v>0</v>
      </c>
      <c r="AA59" s="10">
        <v>292.5</v>
      </c>
    </row>
    <row r="60" spans="1:27" ht="31.5">
      <c r="A60" s="24" t="s">
        <v>112</v>
      </c>
      <c r="B60" s="18" t="s">
        <v>89</v>
      </c>
      <c r="C60" s="10">
        <v>369.3</v>
      </c>
      <c r="D60" s="10">
        <f t="shared" si="19"/>
        <v>13566756.199999999</v>
      </c>
      <c r="E60" s="10">
        <f t="shared" si="20"/>
        <v>0</v>
      </c>
      <c r="F60" s="10">
        <v>0</v>
      </c>
      <c r="G60" s="10">
        <v>0</v>
      </c>
      <c r="H60" s="11">
        <v>0</v>
      </c>
      <c r="I60" s="11">
        <v>0</v>
      </c>
      <c r="J60" s="10">
        <v>0</v>
      </c>
      <c r="K60" s="11">
        <v>0</v>
      </c>
      <c r="L60" s="10">
        <v>0</v>
      </c>
      <c r="M60" s="10">
        <f t="shared" si="21"/>
        <v>369.3</v>
      </c>
      <c r="N60" s="10">
        <f t="shared" si="22"/>
        <v>369.3</v>
      </c>
      <c r="O60" s="10">
        <f t="shared" si="22"/>
        <v>13566756.199999999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369.3</v>
      </c>
      <c r="W60" s="10">
        <v>13566756.199999999</v>
      </c>
      <c r="X60" s="10">
        <v>325</v>
      </c>
      <c r="Y60" s="10">
        <v>0</v>
      </c>
      <c r="Z60" s="10">
        <v>0</v>
      </c>
      <c r="AA60" s="10">
        <v>44.3</v>
      </c>
    </row>
    <row r="61" spans="1:27" ht="47.25">
      <c r="A61" s="24" t="s">
        <v>113</v>
      </c>
      <c r="B61" s="18" t="s">
        <v>51</v>
      </c>
      <c r="C61" s="10">
        <v>1830</v>
      </c>
      <c r="D61" s="10">
        <f t="shared" si="19"/>
        <v>67227630.299999997</v>
      </c>
      <c r="E61" s="10">
        <f t="shared" si="20"/>
        <v>37.6</v>
      </c>
      <c r="F61" s="10">
        <v>37.6</v>
      </c>
      <c r="G61" s="10">
        <v>720990</v>
      </c>
      <c r="H61" s="11">
        <v>0</v>
      </c>
      <c r="I61" s="11">
        <v>0</v>
      </c>
      <c r="J61" s="10">
        <v>0</v>
      </c>
      <c r="K61" s="11">
        <v>0</v>
      </c>
      <c r="L61" s="10">
        <v>0</v>
      </c>
      <c r="M61" s="10">
        <f t="shared" si="21"/>
        <v>1792.4</v>
      </c>
      <c r="N61" s="10">
        <f t="shared" si="22"/>
        <v>1792.4</v>
      </c>
      <c r="O61" s="10">
        <f t="shared" si="22"/>
        <v>66506640.299999997</v>
      </c>
      <c r="P61" s="10">
        <v>1792.4</v>
      </c>
      <c r="Q61" s="10">
        <v>66506640.299999997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137.9</v>
      </c>
      <c r="Y61" s="10">
        <v>0</v>
      </c>
      <c r="Z61" s="10">
        <v>0</v>
      </c>
      <c r="AA61" s="10">
        <v>1654.5</v>
      </c>
    </row>
    <row r="62" spans="1:27">
      <c r="A62" s="24" t="s">
        <v>90</v>
      </c>
      <c r="B62" s="18" t="s">
        <v>9</v>
      </c>
      <c r="C62" s="10">
        <f t="shared" ref="C62:AA62" si="23">SUM(C63:C68)</f>
        <v>30038.539999999997</v>
      </c>
      <c r="D62" s="10">
        <f t="shared" si="23"/>
        <v>1103508121.2</v>
      </c>
      <c r="E62" s="10">
        <f t="shared" si="23"/>
        <v>0</v>
      </c>
      <c r="F62" s="10">
        <f t="shared" si="23"/>
        <v>0</v>
      </c>
      <c r="G62" s="10">
        <f t="shared" si="23"/>
        <v>0</v>
      </c>
      <c r="H62" s="11">
        <f t="shared" si="23"/>
        <v>0</v>
      </c>
      <c r="I62" s="11">
        <f t="shared" si="23"/>
        <v>0</v>
      </c>
      <c r="J62" s="10">
        <f t="shared" si="23"/>
        <v>0</v>
      </c>
      <c r="K62" s="11">
        <f t="shared" si="23"/>
        <v>0</v>
      </c>
      <c r="L62" s="10">
        <f t="shared" si="23"/>
        <v>0</v>
      </c>
      <c r="M62" s="10">
        <f t="shared" si="23"/>
        <v>30038.539999999997</v>
      </c>
      <c r="N62" s="10">
        <f t="shared" si="23"/>
        <v>30038.539999999997</v>
      </c>
      <c r="O62" s="10">
        <f t="shared" si="23"/>
        <v>1103508121.2</v>
      </c>
      <c r="P62" s="10">
        <f t="shared" si="23"/>
        <v>23216.940000000002</v>
      </c>
      <c r="Q62" s="10">
        <f t="shared" si="23"/>
        <v>852907026.79999995</v>
      </c>
      <c r="R62" s="10">
        <f t="shared" si="23"/>
        <v>0</v>
      </c>
      <c r="S62" s="10">
        <f t="shared" si="23"/>
        <v>0</v>
      </c>
      <c r="T62" s="10">
        <f t="shared" si="23"/>
        <v>4315.3</v>
      </c>
      <c r="U62" s="10">
        <f t="shared" si="23"/>
        <v>158528630.06999999</v>
      </c>
      <c r="V62" s="10">
        <f t="shared" si="23"/>
        <v>2506.3000000000002</v>
      </c>
      <c r="W62" s="10">
        <f t="shared" si="23"/>
        <v>92072464.330000013</v>
      </c>
      <c r="X62" s="10">
        <f t="shared" si="23"/>
        <v>11236.57</v>
      </c>
      <c r="Y62" s="10">
        <f t="shared" si="23"/>
        <v>0</v>
      </c>
      <c r="Z62" s="10">
        <f t="shared" si="23"/>
        <v>0</v>
      </c>
      <c r="AA62" s="10">
        <f t="shared" si="23"/>
        <v>18801.97</v>
      </c>
    </row>
    <row r="63" spans="1:27" ht="47.25">
      <c r="A63" s="24" t="s">
        <v>91</v>
      </c>
      <c r="B63" s="18" t="s">
        <v>92</v>
      </c>
      <c r="C63" s="10">
        <v>504.9</v>
      </c>
      <c r="D63" s="10">
        <f t="shared" ref="D63:D68" si="24">G63+H63+I63+K63+O63</f>
        <v>18548213.399999999</v>
      </c>
      <c r="E63" s="10">
        <f t="shared" ref="E63:E68" si="25">F63+J63+L63</f>
        <v>0</v>
      </c>
      <c r="F63" s="10">
        <v>0</v>
      </c>
      <c r="G63" s="10">
        <v>0</v>
      </c>
      <c r="H63" s="11">
        <v>0</v>
      </c>
      <c r="I63" s="11">
        <v>0</v>
      </c>
      <c r="J63" s="10">
        <v>0</v>
      </c>
      <c r="K63" s="11">
        <v>0</v>
      </c>
      <c r="L63" s="10">
        <v>0</v>
      </c>
      <c r="M63" s="10">
        <f t="shared" ref="M63:M68" si="26">C63-E63</f>
        <v>504.9</v>
      </c>
      <c r="N63" s="10">
        <f t="shared" ref="N63:O68" si="27">P63+R63+T63+V63</f>
        <v>504.9</v>
      </c>
      <c r="O63" s="10">
        <f t="shared" si="27"/>
        <v>18548213.399999999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504.9</v>
      </c>
      <c r="W63" s="10">
        <v>18548213.399999999</v>
      </c>
      <c r="X63" s="10">
        <v>251.5</v>
      </c>
      <c r="Y63" s="10">
        <v>0</v>
      </c>
      <c r="Z63" s="10">
        <v>0</v>
      </c>
      <c r="AA63" s="10">
        <v>253.4</v>
      </c>
    </row>
    <row r="64" spans="1:27" ht="31.5">
      <c r="A64" s="24" t="s">
        <v>93</v>
      </c>
      <c r="B64" s="18" t="s">
        <v>80</v>
      </c>
      <c r="C64" s="10">
        <v>1350.7</v>
      </c>
      <c r="D64" s="10">
        <f t="shared" si="24"/>
        <v>49619869</v>
      </c>
      <c r="E64" s="10">
        <f t="shared" si="25"/>
        <v>0</v>
      </c>
      <c r="F64" s="10">
        <v>0</v>
      </c>
      <c r="G64" s="10">
        <v>0</v>
      </c>
      <c r="H64" s="11">
        <v>0</v>
      </c>
      <c r="I64" s="11">
        <v>0</v>
      </c>
      <c r="J64" s="10">
        <v>0</v>
      </c>
      <c r="K64" s="11">
        <v>0</v>
      </c>
      <c r="L64" s="10">
        <v>0</v>
      </c>
      <c r="M64" s="10">
        <f t="shared" si="26"/>
        <v>1350.7</v>
      </c>
      <c r="N64" s="10">
        <f t="shared" si="27"/>
        <v>1350.7</v>
      </c>
      <c r="O64" s="10">
        <f t="shared" si="27"/>
        <v>49619869</v>
      </c>
      <c r="P64" s="10">
        <v>1350.7</v>
      </c>
      <c r="Q64" s="10">
        <v>49619869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370.5</v>
      </c>
      <c r="Y64" s="10">
        <v>0</v>
      </c>
      <c r="Z64" s="10">
        <v>0</v>
      </c>
      <c r="AA64" s="10">
        <v>980.2</v>
      </c>
    </row>
    <row r="65" spans="1:27">
      <c r="A65" s="24" t="s">
        <v>94</v>
      </c>
      <c r="B65" s="18" t="s">
        <v>27</v>
      </c>
      <c r="C65" s="10">
        <v>16469.14</v>
      </c>
      <c r="D65" s="10">
        <f t="shared" si="24"/>
        <v>605017079.39999998</v>
      </c>
      <c r="E65" s="10">
        <f t="shared" si="25"/>
        <v>0</v>
      </c>
      <c r="F65" s="10">
        <v>0</v>
      </c>
      <c r="G65" s="10">
        <v>0</v>
      </c>
      <c r="H65" s="11">
        <v>0</v>
      </c>
      <c r="I65" s="11">
        <v>0</v>
      </c>
      <c r="J65" s="10">
        <v>0</v>
      </c>
      <c r="K65" s="11">
        <v>0</v>
      </c>
      <c r="L65" s="10">
        <v>0</v>
      </c>
      <c r="M65" s="10">
        <f t="shared" si="26"/>
        <v>16469.14</v>
      </c>
      <c r="N65" s="10">
        <f t="shared" si="27"/>
        <v>16469.14</v>
      </c>
      <c r="O65" s="10">
        <f t="shared" si="27"/>
        <v>605017079.39999998</v>
      </c>
      <c r="P65" s="10">
        <v>16469.14</v>
      </c>
      <c r="Q65" s="10">
        <v>605017079.39999998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6627.77</v>
      </c>
      <c r="Y65" s="10">
        <v>0</v>
      </c>
      <c r="Z65" s="10">
        <v>0</v>
      </c>
      <c r="AA65" s="10">
        <v>9841.3700000000008</v>
      </c>
    </row>
    <row r="66" spans="1:27" ht="31.5">
      <c r="A66" s="24" t="s">
        <v>95</v>
      </c>
      <c r="B66" s="18" t="s">
        <v>83</v>
      </c>
      <c r="C66" s="10">
        <v>5801.5</v>
      </c>
      <c r="D66" s="10">
        <f t="shared" si="24"/>
        <v>213126282.59999999</v>
      </c>
      <c r="E66" s="10">
        <f t="shared" si="25"/>
        <v>0</v>
      </c>
      <c r="F66" s="10">
        <v>0</v>
      </c>
      <c r="G66" s="10">
        <v>0</v>
      </c>
      <c r="H66" s="11">
        <v>0</v>
      </c>
      <c r="I66" s="11">
        <v>0</v>
      </c>
      <c r="J66" s="10">
        <v>0</v>
      </c>
      <c r="K66" s="11">
        <v>0</v>
      </c>
      <c r="L66" s="10">
        <v>0</v>
      </c>
      <c r="M66" s="10">
        <f t="shared" si="26"/>
        <v>5801.5</v>
      </c>
      <c r="N66" s="10">
        <f t="shared" si="27"/>
        <v>5801.5</v>
      </c>
      <c r="O66" s="10">
        <f t="shared" si="27"/>
        <v>213126282.59999999</v>
      </c>
      <c r="P66" s="10">
        <v>0</v>
      </c>
      <c r="Q66" s="10">
        <v>0</v>
      </c>
      <c r="R66" s="10">
        <v>0</v>
      </c>
      <c r="S66" s="10">
        <v>0</v>
      </c>
      <c r="T66" s="10">
        <v>4315.3</v>
      </c>
      <c r="U66" s="10">
        <v>158528630.06999999</v>
      </c>
      <c r="V66" s="10">
        <v>1486.2</v>
      </c>
      <c r="W66" s="10">
        <v>54597652.530000001</v>
      </c>
      <c r="X66" s="10">
        <v>652.6</v>
      </c>
      <c r="Y66" s="10">
        <v>0</v>
      </c>
      <c r="Z66" s="10">
        <v>0</v>
      </c>
      <c r="AA66" s="10">
        <v>5148.8999999999996</v>
      </c>
    </row>
    <row r="67" spans="1:27" ht="47.25">
      <c r="A67" s="24" t="s">
        <v>97</v>
      </c>
      <c r="B67" s="18" t="s">
        <v>88</v>
      </c>
      <c r="C67" s="10">
        <v>5397.1</v>
      </c>
      <c r="D67" s="10">
        <f t="shared" si="24"/>
        <v>198270078.40000001</v>
      </c>
      <c r="E67" s="10">
        <f t="shared" si="25"/>
        <v>0</v>
      </c>
      <c r="F67" s="10">
        <v>0</v>
      </c>
      <c r="G67" s="10">
        <v>0</v>
      </c>
      <c r="H67" s="11">
        <v>0</v>
      </c>
      <c r="I67" s="11">
        <v>0</v>
      </c>
      <c r="J67" s="10">
        <v>0</v>
      </c>
      <c r="K67" s="11">
        <v>0</v>
      </c>
      <c r="L67" s="10">
        <v>0</v>
      </c>
      <c r="M67" s="10">
        <f t="shared" si="26"/>
        <v>5397.1</v>
      </c>
      <c r="N67" s="10">
        <f t="shared" si="27"/>
        <v>5397.1</v>
      </c>
      <c r="O67" s="10">
        <f t="shared" si="27"/>
        <v>198270078.40000001</v>
      </c>
      <c r="P67" s="10">
        <v>5397.1</v>
      </c>
      <c r="Q67" s="10">
        <v>198270078.40000001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3018.2</v>
      </c>
      <c r="Y67" s="10">
        <v>0</v>
      </c>
      <c r="Z67" s="10">
        <v>0</v>
      </c>
      <c r="AA67" s="10">
        <v>2378.9</v>
      </c>
    </row>
    <row r="68" spans="1:27" ht="36.75" customHeight="1">
      <c r="A68" s="24" t="s">
        <v>98</v>
      </c>
      <c r="B68" s="18" t="s">
        <v>102</v>
      </c>
      <c r="C68" s="10">
        <v>515.20000000000005</v>
      </c>
      <c r="D68" s="10">
        <f t="shared" si="24"/>
        <v>18926598.399999999</v>
      </c>
      <c r="E68" s="10">
        <f t="shared" si="25"/>
        <v>0</v>
      </c>
      <c r="F68" s="10">
        <v>0</v>
      </c>
      <c r="G68" s="10">
        <v>0</v>
      </c>
      <c r="H68" s="11">
        <v>0</v>
      </c>
      <c r="I68" s="11">
        <v>0</v>
      </c>
      <c r="J68" s="10">
        <v>0</v>
      </c>
      <c r="K68" s="11">
        <v>0</v>
      </c>
      <c r="L68" s="10">
        <v>0</v>
      </c>
      <c r="M68" s="10">
        <f t="shared" si="26"/>
        <v>515.20000000000005</v>
      </c>
      <c r="N68" s="10">
        <f t="shared" si="27"/>
        <v>515.20000000000005</v>
      </c>
      <c r="O68" s="10">
        <f t="shared" si="27"/>
        <v>18926598.399999999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515.20000000000005</v>
      </c>
      <c r="W68" s="10">
        <v>18926598.399999999</v>
      </c>
      <c r="X68" s="10">
        <v>316</v>
      </c>
      <c r="Y68" s="10">
        <v>0</v>
      </c>
      <c r="Z68" s="10">
        <v>0</v>
      </c>
      <c r="AA68" s="10">
        <v>199.2</v>
      </c>
    </row>
    <row r="69" spans="1:27">
      <c r="A69" s="19"/>
      <c r="B69" s="20"/>
      <c r="C69" s="21"/>
      <c r="D69" s="21"/>
      <c r="E69" s="21"/>
      <c r="F69" s="21"/>
      <c r="G69" s="21"/>
      <c r="H69" s="22"/>
      <c r="I69" s="22"/>
      <c r="J69" s="21"/>
      <c r="K69" s="22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2"/>
      <c r="Y69" s="22"/>
      <c r="Z69" s="22"/>
      <c r="AA69" s="22"/>
    </row>
    <row r="70" spans="1:27">
      <c r="A70" s="19"/>
      <c r="B70" s="20"/>
      <c r="C70" s="21"/>
      <c r="D70" s="21"/>
      <c r="E70" s="21"/>
      <c r="F70" s="21"/>
      <c r="G70" s="21"/>
      <c r="H70" s="22"/>
      <c r="I70" s="22"/>
      <c r="J70" s="21"/>
      <c r="K70" s="22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2"/>
      <c r="Y70" s="22"/>
      <c r="Z70" s="22"/>
      <c r="AA70" s="22"/>
    </row>
    <row r="72" spans="1:27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27" t="s">
        <v>100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</sheetData>
  <sheetProtection formatCells="0" formatColumns="0" formatRows="0" insertColumns="0" insertRows="0" insertHyperlinks="0" deleteColumns="0" deleteRows="0" sort="0" autoFilter="0" pivotTables="0"/>
  <mergeCells count="30">
    <mergeCell ref="X1:AA1"/>
    <mergeCell ref="X3:AA3"/>
    <mergeCell ref="X5:AA5"/>
    <mergeCell ref="Y4:AA4"/>
    <mergeCell ref="P9:W9"/>
    <mergeCell ref="X9:AA9"/>
    <mergeCell ref="A7:AA7"/>
    <mergeCell ref="D8:D13"/>
    <mergeCell ref="E8:L8"/>
    <mergeCell ref="M8:AA8"/>
    <mergeCell ref="A8:A13"/>
    <mergeCell ref="B8:B13"/>
    <mergeCell ref="C8:C13"/>
    <mergeCell ref="Z10:Z12"/>
    <mergeCell ref="AA10:AA12"/>
    <mergeCell ref="A6:AA6"/>
    <mergeCell ref="A73:AA73"/>
    <mergeCell ref="R11:S12"/>
    <mergeCell ref="T11:U12"/>
    <mergeCell ref="R10:U10"/>
    <mergeCell ref="Y10:Y12"/>
    <mergeCell ref="E9:E12"/>
    <mergeCell ref="F9:L9"/>
    <mergeCell ref="V10:W12"/>
    <mergeCell ref="X10:X12"/>
    <mergeCell ref="J10:K12"/>
    <mergeCell ref="L10:L12"/>
    <mergeCell ref="P10:Q12"/>
    <mergeCell ref="M9:O12"/>
    <mergeCell ref="F10:I12"/>
  </mergeCells>
  <pageMargins left="0.27559055118110237" right="0.23622047244094491" top="1.1811023622047245" bottom="0.31496062992125984" header="0.62992125984251968" footer="0.31496062992125984"/>
  <pageSetup paperSize="9" scale="40" orientation="landscape" r:id="rId1"/>
  <headerFooter>
    <oddHeader xml:space="preserve">&amp;C&amp;P+33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Пользователь</cp:lastModifiedBy>
  <cp:lastPrinted>2020-12-04T06:02:45Z</cp:lastPrinted>
  <dcterms:created xsi:type="dcterms:W3CDTF">2012-12-13T11:50:40Z</dcterms:created>
  <dcterms:modified xsi:type="dcterms:W3CDTF">2020-12-04T06:03:24Z</dcterms:modified>
  <cp:category>Формы</cp:category>
</cp:coreProperties>
</file>